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ATA\CODE\golf-league-site\public\results\2025\"/>
    </mc:Choice>
  </mc:AlternateContent>
  <xr:revisionPtr revIDLastSave="0" documentId="13_ncr:1_{4FEF79EC-DA89-4847-858D-9E3014635BE0}" xr6:coauthVersionLast="47" xr6:coauthVersionMax="47" xr10:uidLastSave="{00000000-0000-0000-0000-000000000000}"/>
  <bookViews>
    <workbookView xWindow="570" yWindow="735" windowWidth="19830" windowHeight="10785" xr2:uid="{1A9894EE-562E-3246-9111-2FABF9BD81D0}"/>
  </bookViews>
  <sheets>
    <sheet name="2025 Overa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4" i="1" l="1"/>
  <c r="AZ6" i="1"/>
  <c r="AZ5" i="1"/>
  <c r="AZ7" i="1"/>
  <c r="AZ9" i="1"/>
  <c r="AZ8" i="1"/>
  <c r="AZ19" i="1"/>
  <c r="AZ12" i="1"/>
  <c r="AZ10" i="1"/>
  <c r="AZ20" i="1"/>
  <c r="AZ11" i="1"/>
  <c r="AZ14" i="1"/>
  <c r="AZ13" i="1"/>
  <c r="AZ15" i="1"/>
  <c r="AZ16" i="1"/>
  <c r="AZ17" i="1"/>
  <c r="AZ21" i="1"/>
  <c r="AZ22" i="1"/>
  <c r="AZ23" i="1"/>
  <c r="AZ24" i="1"/>
  <c r="AZ25" i="1"/>
  <c r="AZ26" i="1"/>
  <c r="AZ18" i="1"/>
  <c r="AV4" i="1"/>
  <c r="AV6" i="1"/>
  <c r="AV5" i="1"/>
  <c r="AV7" i="1"/>
  <c r="AV9" i="1"/>
  <c r="AV8" i="1"/>
  <c r="AV19" i="1"/>
  <c r="AV12" i="1"/>
  <c r="AV10" i="1"/>
  <c r="AV20" i="1"/>
  <c r="AV11" i="1"/>
  <c r="AV14" i="1"/>
  <c r="AV13" i="1"/>
  <c r="AV15" i="1"/>
  <c r="AV16" i="1"/>
  <c r="AV17" i="1"/>
  <c r="AV21" i="1"/>
  <c r="AV22" i="1"/>
  <c r="AV23" i="1"/>
  <c r="AV24" i="1"/>
  <c r="AV25" i="1"/>
  <c r="AV26" i="1"/>
  <c r="AW4" i="1"/>
  <c r="BG4" i="1" s="1"/>
  <c r="AW6" i="1"/>
  <c r="BG6" i="1" s="1"/>
  <c r="AW5" i="1"/>
  <c r="BG5" i="1" s="1"/>
  <c r="AW7" i="1"/>
  <c r="BG7" i="1" s="1"/>
  <c r="AW9" i="1"/>
  <c r="BG9" i="1" s="1"/>
  <c r="AW8" i="1"/>
  <c r="BG8" i="1" s="1"/>
  <c r="AW19" i="1"/>
  <c r="BG19" i="1" s="1"/>
  <c r="AW12" i="1"/>
  <c r="BG12" i="1" s="1"/>
  <c r="AW10" i="1"/>
  <c r="BG10" i="1" s="1"/>
  <c r="AW20" i="1"/>
  <c r="BG20" i="1" s="1"/>
  <c r="AW11" i="1"/>
  <c r="BG11" i="1" s="1"/>
  <c r="AW14" i="1"/>
  <c r="BG14" i="1" s="1"/>
  <c r="AW13" i="1"/>
  <c r="BG13" i="1" s="1"/>
  <c r="AW15" i="1"/>
  <c r="BG15" i="1" s="1"/>
  <c r="AW16" i="1"/>
  <c r="BG16" i="1" s="1"/>
  <c r="AW17" i="1"/>
  <c r="BG17" i="1" s="1"/>
  <c r="AW21" i="1"/>
  <c r="BG21" i="1" s="1"/>
  <c r="AW22" i="1"/>
  <c r="BG22" i="1" s="1"/>
  <c r="AW23" i="1"/>
  <c r="BG23" i="1" s="1"/>
  <c r="AW24" i="1"/>
  <c r="AW25" i="1"/>
  <c r="BG25" i="1" s="1"/>
  <c r="AW26" i="1"/>
  <c r="BG26" i="1" s="1"/>
  <c r="AW18" i="1"/>
  <c r="BG18" i="1" s="1"/>
  <c r="AV18" i="1"/>
  <c r="AT27" i="1"/>
  <c r="AR27" i="1"/>
  <c r="AP27" i="1"/>
  <c r="BA24" i="1" l="1"/>
  <c r="BG24" i="1"/>
  <c r="BA25" i="1"/>
  <c r="BA26" i="1"/>
  <c r="AL27" i="1"/>
  <c r="BA22" i="1" l="1"/>
  <c r="C18" i="1"/>
  <c r="AH27" i="1"/>
  <c r="AF27" i="1" l="1"/>
  <c r="AD27" i="1"/>
  <c r="AB27" i="1"/>
  <c r="Z27" i="1"/>
  <c r="X27" i="1"/>
  <c r="V27" i="1"/>
  <c r="C4" i="1" l="1"/>
  <c r="C20" i="1"/>
  <c r="C15" i="1"/>
  <c r="C6" i="1"/>
  <c r="C19" i="1"/>
  <c r="C5" i="1"/>
  <c r="C12" i="1"/>
  <c r="C8" i="1"/>
  <c r="C9" i="1"/>
  <c r="C7" i="1"/>
  <c r="C11" i="1"/>
  <c r="C17" i="1"/>
  <c r="C16" i="1"/>
  <c r="T27" i="1"/>
  <c r="R27" i="1"/>
  <c r="C13" i="1" l="1"/>
  <c r="C10" i="1"/>
  <c r="C14" i="1"/>
  <c r="BA4" i="1"/>
  <c r="BA12" i="1"/>
  <c r="BA16" i="1"/>
  <c r="BA17" i="1"/>
  <c r="BA20" i="1"/>
  <c r="BA21" i="1"/>
  <c r="BA13" i="1"/>
  <c r="BA5" i="1"/>
  <c r="BA14" i="1"/>
  <c r="BA6" i="1"/>
  <c r="BA10" i="1"/>
  <c r="P27" i="1"/>
  <c r="BA23" i="1" l="1"/>
  <c r="BA8" i="1"/>
  <c r="BA11" i="1"/>
  <c r="BA9" i="1"/>
  <c r="BA15" i="1"/>
  <c r="BA7" i="1"/>
  <c r="BA19" i="1"/>
  <c r="N27" i="1" l="1"/>
  <c r="L27" i="1"/>
  <c r="J27" i="1"/>
  <c r="F27" i="1"/>
  <c r="BA18" i="1" l="1"/>
</calcChain>
</file>

<file path=xl/sharedStrings.xml><?xml version="1.0" encoding="utf-8"?>
<sst xmlns="http://schemas.openxmlformats.org/spreadsheetml/2006/main" count="139" uniqueCount="80">
  <si>
    <t>PLAYERS</t>
  </si>
  <si>
    <t>WEEK 1</t>
  </si>
  <si>
    <t>Total Strokes</t>
  </si>
  <si>
    <t>Rounds Played</t>
  </si>
  <si>
    <t>CTTP Points</t>
  </si>
  <si>
    <t>Birdie Points</t>
  </si>
  <si>
    <t>Total Points</t>
  </si>
  <si>
    <t>Weekly Point Average</t>
  </si>
  <si>
    <t>Score</t>
  </si>
  <si>
    <t>Points</t>
  </si>
  <si>
    <t>John</t>
  </si>
  <si>
    <t>Bess</t>
  </si>
  <si>
    <t>Mark</t>
  </si>
  <si>
    <t>Young</t>
  </si>
  <si>
    <t>Russ</t>
  </si>
  <si>
    <t>Walters</t>
  </si>
  <si>
    <t>Hutter</t>
  </si>
  <si>
    <t>Ami</t>
  </si>
  <si>
    <t>Ryan</t>
  </si>
  <si>
    <t>Miller</t>
  </si>
  <si>
    <t>Kevin</t>
  </si>
  <si>
    <t>Karen</t>
  </si>
  <si>
    <t>Arndt</t>
  </si>
  <si>
    <t>Shayne</t>
  </si>
  <si>
    <t>Ige</t>
  </si>
  <si>
    <t>Matthew</t>
  </si>
  <si>
    <t>Shirola</t>
  </si>
  <si>
    <t>TBD</t>
  </si>
  <si>
    <t>Luke</t>
  </si>
  <si>
    <t>Morgan</t>
  </si>
  <si>
    <t>Mike</t>
  </si>
  <si>
    <t>Guinn</t>
  </si>
  <si>
    <t>Tony</t>
  </si>
  <si>
    <t>Adkison</t>
  </si>
  <si>
    <t>Jon</t>
  </si>
  <si>
    <t>Dickey</t>
  </si>
  <si>
    <t>Jeff</t>
  </si>
  <si>
    <t>Vest</t>
  </si>
  <si>
    <t>White</t>
  </si>
  <si>
    <t>Randy</t>
  </si>
  <si>
    <t>Wise</t>
  </si>
  <si>
    <t>Closest #4</t>
  </si>
  <si>
    <t>Closest #7</t>
  </si>
  <si>
    <t>WEEK 2</t>
  </si>
  <si>
    <t>WEEK 3</t>
  </si>
  <si>
    <t>WEEK 4</t>
  </si>
  <si>
    <t>Closest Both</t>
  </si>
  <si>
    <t>WEEK 5</t>
  </si>
  <si>
    <t>Drew</t>
  </si>
  <si>
    <t>Kandrak</t>
  </si>
  <si>
    <t>RED</t>
  </si>
  <si>
    <t>GREEN</t>
  </si>
  <si>
    <t>BLUE</t>
  </si>
  <si>
    <t>9-HOLE 
HANDICAP</t>
  </si>
  <si>
    <t>WEEK 6</t>
  </si>
  <si>
    <t>Aaron</t>
  </si>
  <si>
    <t>Johnson</t>
  </si>
  <si>
    <t>SECOND HALF (11 Rounds)</t>
  </si>
  <si>
    <t>`</t>
  </si>
  <si>
    <t>WEEK 7</t>
  </si>
  <si>
    <t>WEEK 8</t>
  </si>
  <si>
    <t>WEEK 9</t>
  </si>
  <si>
    <t>WEEK 10</t>
  </si>
  <si>
    <t>WEEK 11</t>
  </si>
  <si>
    <t>WEEK 12</t>
  </si>
  <si>
    <t>OVERALL</t>
  </si>
  <si>
    <t>WEEK 13</t>
  </si>
  <si>
    <t>WEEK 14</t>
  </si>
  <si>
    <t>WEEK 15</t>
  </si>
  <si>
    <t>WEEK 16</t>
  </si>
  <si>
    <t>WEEK 17</t>
  </si>
  <si>
    <t>WEEK 18</t>
  </si>
  <si>
    <t>Karla</t>
  </si>
  <si>
    <t>WEEK 19</t>
  </si>
  <si>
    <t>WEEK 20</t>
  </si>
  <si>
    <t>Ra</t>
  </si>
  <si>
    <t>Weekly Average</t>
  </si>
  <si>
    <t>WEEK 21</t>
  </si>
  <si>
    <t>Weaver</t>
  </si>
  <si>
    <t>WEEK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</si>
</sst>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8"/>
      <color theme="1"/>
      <name val="Arial"/>
      <family val="2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00B05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0"/>
      <color rgb="FF00B0F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7C8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3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4" fontId="3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" fontId="9" fillId="2" borderId="40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textRotation="90"/>
    </xf>
    <xf numFmtId="1" fontId="9" fillId="3" borderId="39" xfId="0" applyNumberFormat="1" applyFont="1" applyFill="1" applyBorder="1" applyAlignment="1">
      <alignment vertical="center" textRotation="90"/>
    </xf>
    <xf numFmtId="1" fontId="9" fillId="3" borderId="2" xfId="0" applyNumberFormat="1" applyFont="1" applyFill="1" applyBorder="1" applyAlignment="1">
      <alignment vertical="center" textRotation="90"/>
    </xf>
    <xf numFmtId="1" fontId="9" fillId="2" borderId="41" xfId="0" applyNumberFormat="1" applyFont="1" applyFill="1" applyBorder="1" applyAlignment="1">
      <alignment horizontal="center" vertical="center"/>
    </xf>
    <xf numFmtId="1" fontId="9" fillId="3" borderId="9" xfId="0" applyNumberFormat="1" applyFont="1" applyFill="1" applyBorder="1" applyAlignment="1">
      <alignment vertical="center" textRotation="90"/>
    </xf>
    <xf numFmtId="1" fontId="9" fillId="3" borderId="0" xfId="0" applyNumberFormat="1" applyFont="1" applyFill="1" applyAlignment="1">
      <alignment vertical="center" textRotation="90"/>
    </xf>
    <xf numFmtId="0" fontId="15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1" fontId="9" fillId="3" borderId="10" xfId="0" applyNumberFormat="1" applyFont="1" applyFill="1" applyBorder="1" applyAlignment="1">
      <alignment vertical="center" textRotation="90"/>
    </xf>
    <xf numFmtId="0" fontId="16" fillId="0" borderId="26" xfId="0" applyFont="1" applyBorder="1" applyAlignment="1">
      <alignment horizontal="center" vertical="center"/>
    </xf>
    <xf numFmtId="1" fontId="9" fillId="2" borderId="42" xfId="0" applyNumberFormat="1" applyFont="1" applyFill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2" fontId="9" fillId="0" borderId="49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36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1" fontId="9" fillId="0" borderId="26" xfId="0" applyNumberFormat="1" applyFont="1" applyBorder="1" applyAlignment="1">
      <alignment horizontal="center" vertical="center"/>
    </xf>
    <xf numFmtId="1" fontId="15" fillId="0" borderId="26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1" fontId="9" fillId="0" borderId="40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2" fontId="14" fillId="0" borderId="30" xfId="0" applyNumberFormat="1" applyFont="1" applyBorder="1" applyAlignment="1">
      <alignment horizontal="center" vertical="center"/>
    </xf>
    <xf numFmtId="1" fontId="0" fillId="0" borderId="30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7" xfId="0" applyFont="1" applyBorder="1" applyAlignment="1">
      <alignment horizontal="center" vertical="center"/>
    </xf>
    <xf numFmtId="1" fontId="16" fillId="0" borderId="26" xfId="0" applyNumberFormat="1" applyFont="1" applyBorder="1" applyAlignment="1">
      <alignment horizontal="center" vertical="center"/>
    </xf>
    <xf numFmtId="1" fontId="13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1" fontId="9" fillId="0" borderId="41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" fontId="14" fillId="0" borderId="31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1" fontId="13" fillId="0" borderId="9" xfId="0" applyNumberFormat="1" applyFont="1" applyBorder="1" applyAlignment="1">
      <alignment horizontal="center" vertical="center"/>
    </xf>
    <xf numFmtId="1" fontId="17" fillId="0" borderId="26" xfId="0" applyNumberFormat="1" applyFon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center"/>
    </xf>
    <xf numFmtId="1" fontId="9" fillId="4" borderId="28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0" fillId="0" borderId="29" xfId="0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2" fontId="14" fillId="0" borderId="3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textRotation="90"/>
    </xf>
    <xf numFmtId="1" fontId="16" fillId="0" borderId="9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3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/>
    </xf>
    <xf numFmtId="1" fontId="1" fillId="0" borderId="3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A73BD-DC86-AB41-8C3D-0D64B5D06628}">
  <dimension ref="A1:BG30"/>
  <sheetViews>
    <sheetView tabSelected="1" topLeftCell="H1" zoomScaleNormal="100" workbookViewId="0">
      <selection activeCell="BA8" sqref="BA8"/>
    </sheetView>
  </sheetViews>
  <sheetFormatPr defaultColWidth="8" defaultRowHeight="15.75" x14ac:dyDescent="0.25"/>
  <cols>
    <col min="1" max="1" width="8.625" style="56" customWidth="1"/>
    <col min="2" max="2" width="8.125" style="56" customWidth="1"/>
    <col min="3" max="3" width="10.125" style="56" customWidth="1"/>
    <col min="4" max="10" width="6.875" style="56" customWidth="1"/>
    <col min="11" max="11" width="6" style="56" customWidth="1"/>
    <col min="12" max="23" width="6.375" style="56" customWidth="1"/>
    <col min="24" max="24" width="6" style="56" customWidth="1"/>
    <col min="25" max="25" width="6.375" style="56" customWidth="1"/>
    <col min="26" max="26" width="6" style="56" customWidth="1"/>
    <col min="27" max="27" width="6.375" style="56" customWidth="1"/>
    <col min="28" max="28" width="6" style="56" customWidth="1"/>
    <col min="29" max="29" width="6.375" style="56" customWidth="1"/>
    <col min="30" max="30" width="6" style="56" customWidth="1"/>
    <col min="31" max="31" width="6.375" style="56" customWidth="1"/>
    <col min="32" max="32" width="6" style="56" customWidth="1"/>
    <col min="33" max="33" width="6.375" style="56" customWidth="1"/>
    <col min="34" max="34" width="6" style="56" customWidth="1"/>
    <col min="35" max="35" width="6.375" style="56" customWidth="1"/>
    <col min="36" max="36" width="6" style="56" customWidth="1"/>
    <col min="37" max="37" width="6.375" style="56" customWidth="1"/>
    <col min="38" max="38" width="6" style="56" customWidth="1"/>
    <col min="39" max="39" width="6.375" style="56" customWidth="1"/>
    <col min="40" max="40" width="6" style="56" customWidth="1"/>
    <col min="41" max="41" width="6.375" style="56" customWidth="1"/>
    <col min="42" max="42" width="6" style="56" customWidth="1"/>
    <col min="43" max="43" width="6.375" style="56" customWidth="1"/>
    <col min="44" max="44" width="6" style="56" customWidth="1"/>
    <col min="45" max="45" width="6.375" style="56" customWidth="1"/>
    <col min="46" max="46" width="6" style="56" customWidth="1"/>
    <col min="47" max="47" width="6.375" style="56" customWidth="1"/>
    <col min="48" max="48" width="7.875" style="56" customWidth="1"/>
    <col min="49" max="49" width="8.75" style="56" customWidth="1"/>
    <col min="50" max="50" width="7" style="56" customWidth="1"/>
    <col min="51" max="51" width="7.125" style="56" customWidth="1"/>
    <col min="52" max="52" width="6.625" style="56" customWidth="1"/>
    <col min="53" max="53" width="9.125" style="56" customWidth="1"/>
    <col min="54" max="54" width="7.375" style="56" hidden="1" customWidth="1"/>
    <col min="55" max="56" width="6" style="56" hidden="1" customWidth="1"/>
    <col min="57" max="57" width="7.375" style="56" hidden="1" customWidth="1"/>
    <col min="58" max="58" width="9.375" style="56" hidden="1" customWidth="1"/>
    <col min="59" max="59" width="8" style="56" hidden="1" customWidth="1"/>
    <col min="60" max="16384" width="8" style="56"/>
  </cols>
  <sheetData>
    <row r="1" spans="1:59" s="10" customFormat="1" ht="14.1" customHeight="1" thickBot="1" x14ac:dyDescent="0.3">
      <c r="A1" s="124" t="s">
        <v>0</v>
      </c>
      <c r="B1" s="125"/>
      <c r="C1" s="130" t="s">
        <v>53</v>
      </c>
      <c r="D1" s="102" t="s">
        <v>1</v>
      </c>
      <c r="E1" s="103"/>
      <c r="F1" s="102" t="s">
        <v>43</v>
      </c>
      <c r="G1" s="103"/>
      <c r="H1" s="102" t="s">
        <v>44</v>
      </c>
      <c r="I1" s="103"/>
      <c r="J1" s="102" t="s">
        <v>45</v>
      </c>
      <c r="K1" s="103"/>
      <c r="L1" s="102" t="s">
        <v>47</v>
      </c>
      <c r="M1" s="103"/>
      <c r="N1" s="102" t="s">
        <v>54</v>
      </c>
      <c r="O1" s="103"/>
      <c r="P1" s="102" t="s">
        <v>59</v>
      </c>
      <c r="Q1" s="103"/>
      <c r="R1" s="102" t="s">
        <v>60</v>
      </c>
      <c r="S1" s="103"/>
      <c r="T1" s="102" t="s">
        <v>61</v>
      </c>
      <c r="U1" s="103"/>
      <c r="V1" s="102" t="s">
        <v>62</v>
      </c>
      <c r="W1" s="103"/>
      <c r="X1" s="102" t="s">
        <v>63</v>
      </c>
      <c r="Y1" s="103"/>
      <c r="Z1" s="102" t="s">
        <v>64</v>
      </c>
      <c r="AA1" s="103"/>
      <c r="AB1" s="102" t="s">
        <v>66</v>
      </c>
      <c r="AC1" s="103"/>
      <c r="AD1" s="102" t="s">
        <v>67</v>
      </c>
      <c r="AE1" s="103"/>
      <c r="AF1" s="102" t="s">
        <v>68</v>
      </c>
      <c r="AG1" s="103"/>
      <c r="AH1" s="102" t="s">
        <v>69</v>
      </c>
      <c r="AI1" s="103"/>
      <c r="AJ1" s="102" t="s">
        <v>70</v>
      </c>
      <c r="AK1" s="103"/>
      <c r="AL1" s="102" t="s">
        <v>71</v>
      </c>
      <c r="AM1" s="103"/>
      <c r="AN1" s="102" t="s">
        <v>73</v>
      </c>
      <c r="AO1" s="103"/>
      <c r="AP1" s="102" t="s">
        <v>74</v>
      </c>
      <c r="AQ1" s="103"/>
      <c r="AR1" s="102" t="s">
        <v>77</v>
      </c>
      <c r="AS1" s="103"/>
      <c r="AT1" s="102" t="s">
        <v>79</v>
      </c>
      <c r="AU1" s="103"/>
      <c r="AV1" s="108" t="s">
        <v>2</v>
      </c>
      <c r="AW1" s="116" t="s">
        <v>65</v>
      </c>
      <c r="AX1" s="117"/>
      <c r="AY1" s="117"/>
      <c r="AZ1" s="117"/>
      <c r="BA1" s="118"/>
      <c r="BB1" s="119" t="s">
        <v>57</v>
      </c>
      <c r="BC1" s="120"/>
      <c r="BD1" s="120"/>
      <c r="BE1" s="120"/>
      <c r="BF1" s="121"/>
    </row>
    <row r="2" spans="1:59" s="10" customFormat="1" ht="13.5" customHeight="1" x14ac:dyDescent="0.25">
      <c r="A2" s="126"/>
      <c r="B2" s="127"/>
      <c r="C2" s="131"/>
      <c r="D2" s="104">
        <v>45782</v>
      </c>
      <c r="E2" s="105"/>
      <c r="F2" s="104">
        <v>45789</v>
      </c>
      <c r="G2" s="105"/>
      <c r="H2" s="104">
        <v>45796</v>
      </c>
      <c r="I2" s="105"/>
      <c r="J2" s="104">
        <v>45803</v>
      </c>
      <c r="K2" s="105"/>
      <c r="L2" s="104">
        <v>45810</v>
      </c>
      <c r="M2" s="105"/>
      <c r="N2" s="104">
        <v>45817</v>
      </c>
      <c r="O2" s="105"/>
      <c r="P2" s="104">
        <v>45824</v>
      </c>
      <c r="Q2" s="105"/>
      <c r="R2" s="104">
        <v>45831</v>
      </c>
      <c r="S2" s="105"/>
      <c r="T2" s="104">
        <v>45838</v>
      </c>
      <c r="U2" s="105"/>
      <c r="V2" s="104">
        <v>45845</v>
      </c>
      <c r="W2" s="105"/>
      <c r="X2" s="104">
        <v>45852</v>
      </c>
      <c r="Y2" s="105"/>
      <c r="Z2" s="104">
        <v>45859</v>
      </c>
      <c r="AA2" s="105"/>
      <c r="AB2" s="104">
        <v>45866</v>
      </c>
      <c r="AC2" s="105"/>
      <c r="AD2" s="104">
        <v>45873</v>
      </c>
      <c r="AE2" s="105"/>
      <c r="AF2" s="104">
        <v>45880</v>
      </c>
      <c r="AG2" s="105"/>
      <c r="AH2" s="104">
        <v>45887</v>
      </c>
      <c r="AI2" s="105"/>
      <c r="AJ2" s="104">
        <v>45894</v>
      </c>
      <c r="AK2" s="105"/>
      <c r="AL2" s="104">
        <v>45901</v>
      </c>
      <c r="AM2" s="105"/>
      <c r="AN2" s="104">
        <v>45908</v>
      </c>
      <c r="AO2" s="105"/>
      <c r="AP2" s="104">
        <v>45915</v>
      </c>
      <c r="AQ2" s="105"/>
      <c r="AR2" s="104">
        <v>45922</v>
      </c>
      <c r="AS2" s="105"/>
      <c r="AT2" s="104">
        <v>45929</v>
      </c>
      <c r="AU2" s="105"/>
      <c r="AV2" s="109"/>
      <c r="AW2" s="108" t="s">
        <v>3</v>
      </c>
      <c r="AX2" s="112" t="s">
        <v>4</v>
      </c>
      <c r="AY2" s="114" t="s">
        <v>5</v>
      </c>
      <c r="AZ2" s="106" t="s">
        <v>6</v>
      </c>
      <c r="BA2" s="110" t="s">
        <v>76</v>
      </c>
      <c r="BB2" s="122" t="s">
        <v>3</v>
      </c>
      <c r="BC2" s="122" t="s">
        <v>4</v>
      </c>
      <c r="BD2" s="122" t="s">
        <v>5</v>
      </c>
      <c r="BE2" s="122" t="s">
        <v>6</v>
      </c>
      <c r="BF2" s="122" t="s">
        <v>7</v>
      </c>
    </row>
    <row r="3" spans="1:59" s="10" customFormat="1" ht="26.25" customHeight="1" thickBot="1" x14ac:dyDescent="0.3">
      <c r="A3" s="128"/>
      <c r="B3" s="129"/>
      <c r="C3" s="132"/>
      <c r="D3" s="8" t="s">
        <v>8</v>
      </c>
      <c r="E3" s="9" t="s">
        <v>9</v>
      </c>
      <c r="F3" s="8" t="s">
        <v>8</v>
      </c>
      <c r="G3" s="9" t="s">
        <v>9</v>
      </c>
      <c r="H3" s="8" t="s">
        <v>8</v>
      </c>
      <c r="I3" s="9" t="s">
        <v>9</v>
      </c>
      <c r="J3" s="8" t="s">
        <v>8</v>
      </c>
      <c r="K3" s="9" t="s">
        <v>9</v>
      </c>
      <c r="L3" s="8" t="s">
        <v>8</v>
      </c>
      <c r="M3" s="9" t="s">
        <v>9</v>
      </c>
      <c r="N3" s="8" t="s">
        <v>8</v>
      </c>
      <c r="O3" s="9" t="s">
        <v>9</v>
      </c>
      <c r="P3" s="8" t="s">
        <v>8</v>
      </c>
      <c r="Q3" s="9" t="s">
        <v>9</v>
      </c>
      <c r="R3" s="8" t="s">
        <v>8</v>
      </c>
      <c r="S3" s="9" t="s">
        <v>9</v>
      </c>
      <c r="T3" s="8" t="s">
        <v>8</v>
      </c>
      <c r="U3" s="9" t="s">
        <v>9</v>
      </c>
      <c r="V3" s="8" t="s">
        <v>8</v>
      </c>
      <c r="W3" s="9" t="s">
        <v>9</v>
      </c>
      <c r="X3" s="8" t="s">
        <v>8</v>
      </c>
      <c r="Y3" s="9" t="s">
        <v>9</v>
      </c>
      <c r="Z3" s="8" t="s">
        <v>8</v>
      </c>
      <c r="AA3" s="9" t="s">
        <v>9</v>
      </c>
      <c r="AB3" s="8" t="s">
        <v>8</v>
      </c>
      <c r="AC3" s="9" t="s">
        <v>9</v>
      </c>
      <c r="AD3" s="8" t="s">
        <v>8</v>
      </c>
      <c r="AE3" s="9" t="s">
        <v>9</v>
      </c>
      <c r="AF3" s="8" t="s">
        <v>8</v>
      </c>
      <c r="AG3" s="9" t="s">
        <v>9</v>
      </c>
      <c r="AH3" s="8" t="s">
        <v>8</v>
      </c>
      <c r="AI3" s="9" t="s">
        <v>9</v>
      </c>
      <c r="AJ3" s="8" t="s">
        <v>8</v>
      </c>
      <c r="AK3" s="9" t="s">
        <v>9</v>
      </c>
      <c r="AL3" s="8" t="s">
        <v>8</v>
      </c>
      <c r="AM3" s="9" t="s">
        <v>9</v>
      </c>
      <c r="AN3" s="8" t="s">
        <v>8</v>
      </c>
      <c r="AO3" s="9" t="s">
        <v>9</v>
      </c>
      <c r="AP3" s="8" t="s">
        <v>8</v>
      </c>
      <c r="AQ3" s="9" t="s">
        <v>9</v>
      </c>
      <c r="AR3" s="8" t="s">
        <v>8</v>
      </c>
      <c r="AS3" s="9" t="s">
        <v>9</v>
      </c>
      <c r="AT3" s="8" t="s">
        <v>8</v>
      </c>
      <c r="AU3" s="9" t="s">
        <v>9</v>
      </c>
      <c r="AV3" s="109"/>
      <c r="AW3" s="109"/>
      <c r="AX3" s="113"/>
      <c r="AY3" s="115"/>
      <c r="AZ3" s="107"/>
      <c r="BA3" s="111"/>
      <c r="BB3" s="123"/>
      <c r="BC3" s="123"/>
      <c r="BD3" s="123"/>
      <c r="BE3" s="123"/>
      <c r="BF3" s="123"/>
    </row>
    <row r="4" spans="1:59" ht="15.95" customHeight="1" x14ac:dyDescent="0.25">
      <c r="A4" s="40" t="s">
        <v>34</v>
      </c>
      <c r="B4" s="41" t="s">
        <v>35</v>
      </c>
      <c r="C4" s="11">
        <f t="shared" ref="C4:C20" si="0">ROUND((AV4-(36*AW4))/AW4,0)</f>
        <v>1</v>
      </c>
      <c r="D4" s="12"/>
      <c r="E4" s="13"/>
      <c r="F4" s="36"/>
      <c r="G4" s="39"/>
      <c r="H4" s="12"/>
      <c r="I4" s="13"/>
      <c r="J4" s="36"/>
      <c r="K4" s="39"/>
      <c r="L4" s="36"/>
      <c r="M4" s="39"/>
      <c r="N4" s="36"/>
      <c r="O4" s="39"/>
      <c r="P4" s="42">
        <v>39</v>
      </c>
      <c r="Q4" s="39">
        <v>17</v>
      </c>
      <c r="R4" s="37">
        <v>38</v>
      </c>
      <c r="S4" s="39">
        <v>18</v>
      </c>
      <c r="T4" s="36"/>
      <c r="U4" s="39"/>
      <c r="V4" s="43">
        <v>37</v>
      </c>
      <c r="W4" s="39">
        <v>19</v>
      </c>
      <c r="X4" s="36">
        <v>36</v>
      </c>
      <c r="Y4" s="39">
        <v>20</v>
      </c>
      <c r="Z4" s="36">
        <v>38</v>
      </c>
      <c r="AA4" s="39">
        <v>18</v>
      </c>
      <c r="AB4" s="37">
        <v>35</v>
      </c>
      <c r="AC4" s="39">
        <v>21</v>
      </c>
      <c r="AD4" s="37">
        <v>37</v>
      </c>
      <c r="AE4" s="44">
        <v>19</v>
      </c>
      <c r="AF4" s="37">
        <v>37</v>
      </c>
      <c r="AG4" s="44">
        <v>18</v>
      </c>
      <c r="AH4" s="37">
        <v>38</v>
      </c>
      <c r="AI4" s="44">
        <v>17</v>
      </c>
      <c r="AJ4" s="12"/>
      <c r="AK4" s="13"/>
      <c r="AL4" s="37"/>
      <c r="AM4" s="44"/>
      <c r="AN4" s="12"/>
      <c r="AO4" s="14"/>
      <c r="AP4" s="38">
        <v>35</v>
      </c>
      <c r="AQ4" s="45">
        <v>20</v>
      </c>
      <c r="AR4" s="37"/>
      <c r="AS4" s="45"/>
      <c r="AT4" s="37">
        <v>38</v>
      </c>
      <c r="AU4" s="45">
        <v>17</v>
      </c>
      <c r="AV4" s="46">
        <f t="shared" ref="AV4:AV26" si="1">F4+J4+L4+N4+P4+R4+T4+V4+X4+Z4+AB4+AD4+AF4+AH4+AJ4+AL4+AN4+AP4+AR4+AT4</f>
        <v>408</v>
      </c>
      <c r="AW4" s="47">
        <f t="shared" ref="AW4:AW26" si="2">COUNTIF(D4:AT4,"&gt;30")</f>
        <v>11</v>
      </c>
      <c r="AX4" s="48">
        <v>4</v>
      </c>
      <c r="AY4" s="49">
        <v>14</v>
      </c>
      <c r="AZ4" s="50">
        <f t="shared" ref="AZ4:AZ26" si="3">SUMIF(G4:AU4, "&lt;30")+AX4+AY4</f>
        <v>222</v>
      </c>
      <c r="BA4" s="51">
        <f t="shared" ref="BA4:BA26" si="4">AZ4/AW4</f>
        <v>20.181818181818183</v>
      </c>
      <c r="BB4" s="52"/>
      <c r="BC4" s="53"/>
      <c r="BD4" s="53"/>
      <c r="BE4" s="54"/>
      <c r="BF4" s="55"/>
      <c r="BG4" s="56">
        <f t="shared" ref="BG4:BG26" si="5">COUNTIF(AW4, "&gt;8")</f>
        <v>1</v>
      </c>
    </row>
    <row r="5" spans="1:59" x14ac:dyDescent="0.25">
      <c r="A5" s="57" t="s">
        <v>25</v>
      </c>
      <c r="B5" s="58" t="s">
        <v>26</v>
      </c>
      <c r="C5" s="15">
        <f t="shared" si="0"/>
        <v>6</v>
      </c>
      <c r="D5" s="16"/>
      <c r="E5" s="17"/>
      <c r="F5" s="42">
        <v>41</v>
      </c>
      <c r="G5" s="59">
        <v>21</v>
      </c>
      <c r="H5" s="16"/>
      <c r="I5" s="17"/>
      <c r="J5" s="42"/>
      <c r="K5" s="59"/>
      <c r="L5" s="42"/>
      <c r="M5" s="59"/>
      <c r="N5" s="43">
        <v>48</v>
      </c>
      <c r="O5" s="59">
        <v>14</v>
      </c>
      <c r="P5" s="42">
        <v>44</v>
      </c>
      <c r="Q5" s="59">
        <v>18</v>
      </c>
      <c r="R5" s="42"/>
      <c r="S5" s="59"/>
      <c r="T5" s="61"/>
      <c r="U5" s="59"/>
      <c r="V5" s="61"/>
      <c r="W5" s="59"/>
      <c r="X5" s="60">
        <v>40</v>
      </c>
      <c r="Y5" s="59">
        <v>22</v>
      </c>
      <c r="Z5" s="42">
        <v>44</v>
      </c>
      <c r="AA5" s="59">
        <v>17</v>
      </c>
      <c r="AB5" s="61">
        <v>46</v>
      </c>
      <c r="AC5" s="59">
        <v>16</v>
      </c>
      <c r="AD5" s="43">
        <v>42</v>
      </c>
      <c r="AE5" s="62">
        <v>20</v>
      </c>
      <c r="AF5" s="61">
        <v>44</v>
      </c>
      <c r="AG5" s="62">
        <v>18</v>
      </c>
      <c r="AH5" s="43">
        <v>39</v>
      </c>
      <c r="AI5" s="62">
        <v>23</v>
      </c>
      <c r="AJ5" s="16"/>
      <c r="AK5" s="17"/>
      <c r="AL5" s="43"/>
      <c r="AM5" s="62"/>
      <c r="AN5" s="16"/>
      <c r="AO5" s="20"/>
      <c r="AP5" s="61">
        <v>41</v>
      </c>
      <c r="AQ5" s="63">
        <v>20</v>
      </c>
      <c r="AR5" s="61">
        <v>38</v>
      </c>
      <c r="AS5" s="63">
        <v>23</v>
      </c>
      <c r="AT5" s="61">
        <v>41</v>
      </c>
      <c r="AU5" s="63">
        <v>19</v>
      </c>
      <c r="AV5" s="64">
        <f t="shared" si="1"/>
        <v>508</v>
      </c>
      <c r="AW5" s="65">
        <f t="shared" si="2"/>
        <v>12</v>
      </c>
      <c r="AX5" s="66">
        <v>4</v>
      </c>
      <c r="AY5" s="67">
        <v>4</v>
      </c>
      <c r="AZ5" s="68">
        <f t="shared" si="3"/>
        <v>239</v>
      </c>
      <c r="BA5" s="69">
        <f t="shared" si="4"/>
        <v>19.916666666666668</v>
      </c>
      <c r="BB5" s="6"/>
      <c r="BC5" s="70"/>
      <c r="BD5" s="70"/>
      <c r="BE5" s="71"/>
      <c r="BF5" s="72"/>
      <c r="BG5" s="56">
        <f t="shared" si="5"/>
        <v>1</v>
      </c>
    </row>
    <row r="6" spans="1:59" x14ac:dyDescent="0.25">
      <c r="A6" s="57" t="s">
        <v>36</v>
      </c>
      <c r="B6" s="58" t="s">
        <v>37</v>
      </c>
      <c r="C6" s="15">
        <f t="shared" si="0"/>
        <v>11</v>
      </c>
      <c r="D6" s="16"/>
      <c r="E6" s="17"/>
      <c r="F6" s="42"/>
      <c r="G6" s="59"/>
      <c r="H6" s="16"/>
      <c r="I6" s="17"/>
      <c r="J6" s="42"/>
      <c r="K6" s="59"/>
      <c r="L6" s="42"/>
      <c r="M6" s="59"/>
      <c r="N6" s="42"/>
      <c r="O6" s="59"/>
      <c r="P6" s="42">
        <v>43</v>
      </c>
      <c r="Q6" s="59">
        <v>26</v>
      </c>
      <c r="R6" s="60">
        <v>45</v>
      </c>
      <c r="S6" s="59">
        <v>24</v>
      </c>
      <c r="T6" s="42"/>
      <c r="U6" s="59"/>
      <c r="V6" s="61">
        <v>50</v>
      </c>
      <c r="W6" s="59">
        <v>19</v>
      </c>
      <c r="X6" s="42">
        <v>44</v>
      </c>
      <c r="Y6" s="59">
        <v>20</v>
      </c>
      <c r="Z6" s="42"/>
      <c r="AA6" s="59"/>
      <c r="AB6" s="61">
        <v>54</v>
      </c>
      <c r="AC6" s="59">
        <v>11</v>
      </c>
      <c r="AD6" s="61"/>
      <c r="AE6" s="62"/>
      <c r="AF6" s="61">
        <v>51</v>
      </c>
      <c r="AG6" s="62">
        <v>14</v>
      </c>
      <c r="AH6" s="61"/>
      <c r="AI6" s="62"/>
      <c r="AJ6" s="16"/>
      <c r="AK6" s="17"/>
      <c r="AL6" s="18">
        <v>46</v>
      </c>
      <c r="AM6" s="62">
        <v>20</v>
      </c>
      <c r="AN6" s="16"/>
      <c r="AO6" s="20"/>
      <c r="AP6" s="19"/>
      <c r="AQ6" s="63"/>
      <c r="AR6" s="19">
        <v>42</v>
      </c>
      <c r="AS6" s="63">
        <v>24</v>
      </c>
      <c r="AT6" s="19">
        <v>47</v>
      </c>
      <c r="AU6" s="63">
        <v>18</v>
      </c>
      <c r="AV6" s="64">
        <f t="shared" si="1"/>
        <v>422</v>
      </c>
      <c r="AW6" s="65">
        <f t="shared" si="2"/>
        <v>9</v>
      </c>
      <c r="AX6" s="66">
        <v>2</v>
      </c>
      <c r="AY6" s="67">
        <v>1</v>
      </c>
      <c r="AZ6" s="68">
        <f t="shared" si="3"/>
        <v>179</v>
      </c>
      <c r="BA6" s="69">
        <f t="shared" si="4"/>
        <v>19.888888888888889</v>
      </c>
      <c r="BB6" s="6"/>
      <c r="BC6" s="70"/>
      <c r="BD6" s="70"/>
      <c r="BE6" s="71"/>
      <c r="BF6" s="72"/>
      <c r="BG6" s="56">
        <f t="shared" si="5"/>
        <v>1</v>
      </c>
    </row>
    <row r="7" spans="1:59" x14ac:dyDescent="0.25">
      <c r="A7" s="57" t="s">
        <v>12</v>
      </c>
      <c r="B7" s="58" t="s">
        <v>16</v>
      </c>
      <c r="C7" s="15">
        <f t="shared" si="0"/>
        <v>6</v>
      </c>
      <c r="D7" s="16"/>
      <c r="E7" s="17"/>
      <c r="F7" s="61">
        <v>45</v>
      </c>
      <c r="G7" s="59">
        <v>17</v>
      </c>
      <c r="H7" s="16"/>
      <c r="I7" s="17"/>
      <c r="J7" s="61"/>
      <c r="K7" s="59"/>
      <c r="L7" s="61">
        <v>43</v>
      </c>
      <c r="M7" s="59">
        <v>19</v>
      </c>
      <c r="N7" s="60">
        <v>41</v>
      </c>
      <c r="O7" s="59">
        <v>21</v>
      </c>
      <c r="P7" s="61">
        <v>47</v>
      </c>
      <c r="Q7" s="59">
        <v>15</v>
      </c>
      <c r="R7" s="61">
        <v>42</v>
      </c>
      <c r="S7" s="59">
        <v>20</v>
      </c>
      <c r="T7" s="61">
        <v>43</v>
      </c>
      <c r="U7" s="59">
        <v>19</v>
      </c>
      <c r="V7" s="61">
        <v>44</v>
      </c>
      <c r="W7" s="59">
        <v>18</v>
      </c>
      <c r="X7" s="61">
        <v>48</v>
      </c>
      <c r="Y7" s="59">
        <v>16</v>
      </c>
      <c r="Z7" s="61">
        <v>40</v>
      </c>
      <c r="AA7" s="59">
        <v>22</v>
      </c>
      <c r="AB7" s="61">
        <v>40</v>
      </c>
      <c r="AC7" s="59">
        <v>22</v>
      </c>
      <c r="AD7" s="75">
        <v>38</v>
      </c>
      <c r="AE7" s="62">
        <v>23</v>
      </c>
      <c r="AF7" s="74">
        <v>41</v>
      </c>
      <c r="AG7" s="62">
        <v>20</v>
      </c>
      <c r="AH7" s="75">
        <v>40</v>
      </c>
      <c r="AI7" s="62">
        <v>21</v>
      </c>
      <c r="AJ7" s="16"/>
      <c r="AK7" s="17"/>
      <c r="AL7" s="75"/>
      <c r="AM7" s="62"/>
      <c r="AN7" s="16"/>
      <c r="AO7" s="20"/>
      <c r="AP7" s="75">
        <v>43</v>
      </c>
      <c r="AQ7" s="63">
        <v>17</v>
      </c>
      <c r="AR7" s="75">
        <v>43</v>
      </c>
      <c r="AS7" s="63">
        <v>18</v>
      </c>
      <c r="AT7" s="101">
        <v>41</v>
      </c>
      <c r="AU7" s="63">
        <v>20</v>
      </c>
      <c r="AV7" s="64">
        <f t="shared" si="1"/>
        <v>679</v>
      </c>
      <c r="AW7" s="65">
        <f t="shared" si="2"/>
        <v>16</v>
      </c>
      <c r="AX7" s="66">
        <v>3</v>
      </c>
      <c r="AY7" s="67">
        <v>7</v>
      </c>
      <c r="AZ7" s="68">
        <f t="shared" si="3"/>
        <v>318</v>
      </c>
      <c r="BA7" s="69">
        <f t="shared" si="4"/>
        <v>19.875</v>
      </c>
      <c r="BB7" s="73"/>
      <c r="BC7" s="70"/>
      <c r="BD7" s="70"/>
      <c r="BE7" s="71"/>
      <c r="BF7" s="72"/>
      <c r="BG7" s="56">
        <f t="shared" si="5"/>
        <v>1</v>
      </c>
    </row>
    <row r="8" spans="1:59" x14ac:dyDescent="0.25">
      <c r="A8" s="57" t="s">
        <v>12</v>
      </c>
      <c r="B8" s="58" t="s">
        <v>13</v>
      </c>
      <c r="C8" s="15">
        <f t="shared" si="0"/>
        <v>11</v>
      </c>
      <c r="D8" s="16"/>
      <c r="E8" s="17"/>
      <c r="F8" s="43">
        <v>42</v>
      </c>
      <c r="G8" s="59">
        <v>25</v>
      </c>
      <c r="H8" s="16"/>
      <c r="I8" s="17"/>
      <c r="J8" s="76"/>
      <c r="K8" s="59"/>
      <c r="L8" s="42">
        <v>51</v>
      </c>
      <c r="M8" s="59">
        <v>16</v>
      </c>
      <c r="N8" s="76"/>
      <c r="O8" s="59"/>
      <c r="P8" s="60">
        <v>49</v>
      </c>
      <c r="Q8" s="59">
        <v>18</v>
      </c>
      <c r="R8" s="61">
        <v>46</v>
      </c>
      <c r="S8" s="59">
        <v>21</v>
      </c>
      <c r="T8" s="61">
        <v>45</v>
      </c>
      <c r="U8" s="59">
        <v>20</v>
      </c>
      <c r="V8" s="61">
        <v>46</v>
      </c>
      <c r="W8" s="59">
        <v>19</v>
      </c>
      <c r="X8" s="61">
        <v>53</v>
      </c>
      <c r="Y8" s="59">
        <v>13</v>
      </c>
      <c r="Z8" s="61">
        <v>52</v>
      </c>
      <c r="AA8" s="59">
        <v>13</v>
      </c>
      <c r="AB8" s="61">
        <v>44</v>
      </c>
      <c r="AC8" s="59">
        <v>22</v>
      </c>
      <c r="AD8" s="61">
        <v>42</v>
      </c>
      <c r="AE8" s="62">
        <v>24</v>
      </c>
      <c r="AF8" s="61">
        <v>45</v>
      </c>
      <c r="AG8" s="62">
        <v>20</v>
      </c>
      <c r="AH8" s="61">
        <v>48</v>
      </c>
      <c r="AI8" s="62">
        <v>17</v>
      </c>
      <c r="AJ8" s="16"/>
      <c r="AK8" s="17"/>
      <c r="AL8" s="61">
        <v>50</v>
      </c>
      <c r="AM8" s="62">
        <v>15</v>
      </c>
      <c r="AN8" s="16"/>
      <c r="AO8" s="20"/>
      <c r="AP8" s="61">
        <v>42</v>
      </c>
      <c r="AQ8" s="63">
        <v>23</v>
      </c>
      <c r="AR8" s="61">
        <v>46</v>
      </c>
      <c r="AS8" s="63">
        <v>20</v>
      </c>
      <c r="AT8" s="61">
        <v>44</v>
      </c>
      <c r="AU8" s="63">
        <v>21</v>
      </c>
      <c r="AV8" s="64">
        <f t="shared" si="1"/>
        <v>745</v>
      </c>
      <c r="AW8" s="65">
        <f t="shared" si="2"/>
        <v>16</v>
      </c>
      <c r="AX8" s="66">
        <v>2</v>
      </c>
      <c r="AY8" s="67">
        <v>4</v>
      </c>
      <c r="AZ8" s="68">
        <f t="shared" si="3"/>
        <v>313</v>
      </c>
      <c r="BA8" s="69">
        <f t="shared" si="4"/>
        <v>19.5625</v>
      </c>
      <c r="BB8" s="77"/>
      <c r="BC8" s="70"/>
      <c r="BD8" s="70"/>
      <c r="BE8" s="71"/>
      <c r="BF8" s="72"/>
      <c r="BG8" s="56">
        <f t="shared" si="5"/>
        <v>1</v>
      </c>
    </row>
    <row r="9" spans="1:59" x14ac:dyDescent="0.25">
      <c r="A9" s="57" t="s">
        <v>39</v>
      </c>
      <c r="B9" s="58" t="s">
        <v>40</v>
      </c>
      <c r="C9" s="15">
        <f t="shared" si="0"/>
        <v>12</v>
      </c>
      <c r="D9" s="16"/>
      <c r="E9" s="17"/>
      <c r="F9" s="42"/>
      <c r="G9" s="59"/>
      <c r="H9" s="16"/>
      <c r="I9" s="17"/>
      <c r="J9" s="42">
        <v>52</v>
      </c>
      <c r="K9" s="59">
        <v>17</v>
      </c>
      <c r="L9" s="42"/>
      <c r="M9" s="59"/>
      <c r="N9" s="42">
        <v>46</v>
      </c>
      <c r="O9" s="59">
        <v>23</v>
      </c>
      <c r="P9" s="42">
        <v>46</v>
      </c>
      <c r="Q9" s="59">
        <v>23</v>
      </c>
      <c r="R9" s="42">
        <v>54</v>
      </c>
      <c r="S9" s="59">
        <v>16</v>
      </c>
      <c r="T9" s="61">
        <v>45</v>
      </c>
      <c r="U9" s="59">
        <v>23</v>
      </c>
      <c r="V9" s="61">
        <v>48</v>
      </c>
      <c r="W9" s="59">
        <v>19</v>
      </c>
      <c r="X9" s="42">
        <v>49</v>
      </c>
      <c r="Y9" s="59">
        <v>18</v>
      </c>
      <c r="Z9" s="42"/>
      <c r="AA9" s="59"/>
      <c r="AB9" s="61">
        <v>46</v>
      </c>
      <c r="AC9" s="59">
        <v>21</v>
      </c>
      <c r="AD9" s="60">
        <v>43</v>
      </c>
      <c r="AE9" s="62">
        <v>23</v>
      </c>
      <c r="AF9" s="61">
        <v>47</v>
      </c>
      <c r="AG9" s="62">
        <v>19</v>
      </c>
      <c r="AH9" s="61">
        <v>51</v>
      </c>
      <c r="AI9" s="62">
        <v>15</v>
      </c>
      <c r="AJ9" s="16"/>
      <c r="AK9" s="17"/>
      <c r="AL9" s="75">
        <v>50</v>
      </c>
      <c r="AM9" s="62">
        <v>16</v>
      </c>
      <c r="AN9" s="16"/>
      <c r="AO9" s="20"/>
      <c r="AP9" s="75">
        <v>51</v>
      </c>
      <c r="AQ9" s="63">
        <v>17</v>
      </c>
      <c r="AR9" s="75">
        <v>46</v>
      </c>
      <c r="AS9" s="63">
        <v>20</v>
      </c>
      <c r="AT9" s="74">
        <v>52</v>
      </c>
      <c r="AU9" s="63">
        <v>15</v>
      </c>
      <c r="AV9" s="64">
        <f t="shared" si="1"/>
        <v>726</v>
      </c>
      <c r="AW9" s="65">
        <f t="shared" si="2"/>
        <v>15</v>
      </c>
      <c r="AX9" s="66">
        <v>2</v>
      </c>
      <c r="AY9" s="67">
        <v>2</v>
      </c>
      <c r="AZ9" s="68">
        <f t="shared" si="3"/>
        <v>289</v>
      </c>
      <c r="BA9" s="69">
        <f t="shared" si="4"/>
        <v>19.266666666666666</v>
      </c>
      <c r="BB9" s="73"/>
      <c r="BC9" s="70"/>
      <c r="BD9" s="70"/>
      <c r="BE9" s="71"/>
      <c r="BF9" s="72"/>
      <c r="BG9" s="56">
        <f t="shared" si="5"/>
        <v>1</v>
      </c>
    </row>
    <row r="10" spans="1:59" x14ac:dyDescent="0.25">
      <c r="A10" s="57" t="s">
        <v>30</v>
      </c>
      <c r="B10" s="58" t="s">
        <v>38</v>
      </c>
      <c r="C10" s="15">
        <f t="shared" si="0"/>
        <v>12</v>
      </c>
      <c r="D10" s="16"/>
      <c r="E10" s="17"/>
      <c r="F10" s="42"/>
      <c r="G10" s="59"/>
      <c r="H10" s="16"/>
      <c r="I10" s="17"/>
      <c r="J10" s="42"/>
      <c r="K10" s="59"/>
      <c r="L10" s="42"/>
      <c r="M10" s="59"/>
      <c r="N10" s="42"/>
      <c r="O10" s="59"/>
      <c r="P10" s="42">
        <v>48</v>
      </c>
      <c r="Q10" s="59">
        <v>18</v>
      </c>
      <c r="R10" s="42">
        <v>51</v>
      </c>
      <c r="S10" s="59">
        <v>14</v>
      </c>
      <c r="T10" s="61">
        <v>51</v>
      </c>
      <c r="U10" s="59">
        <v>14</v>
      </c>
      <c r="V10" s="61"/>
      <c r="W10" s="59"/>
      <c r="X10" s="42">
        <v>48</v>
      </c>
      <c r="Y10" s="59">
        <v>20</v>
      </c>
      <c r="Z10" s="42">
        <v>50</v>
      </c>
      <c r="AA10" s="59">
        <v>18</v>
      </c>
      <c r="AB10" s="61">
        <v>47</v>
      </c>
      <c r="AC10" s="59">
        <v>21</v>
      </c>
      <c r="AD10" s="61"/>
      <c r="AE10" s="62"/>
      <c r="AF10" s="61">
        <v>46</v>
      </c>
      <c r="AG10" s="62">
        <v>21</v>
      </c>
      <c r="AH10" s="61">
        <v>48</v>
      </c>
      <c r="AI10" s="62">
        <v>19</v>
      </c>
      <c r="AJ10" s="16"/>
      <c r="AK10" s="17"/>
      <c r="AL10" s="61"/>
      <c r="AM10" s="62"/>
      <c r="AN10" s="16"/>
      <c r="AO10" s="20"/>
      <c r="AP10" s="61">
        <v>47</v>
      </c>
      <c r="AQ10" s="63">
        <v>20</v>
      </c>
      <c r="AR10" s="61"/>
      <c r="AS10" s="63"/>
      <c r="AT10" s="61"/>
      <c r="AU10" s="63"/>
      <c r="AV10" s="64">
        <f t="shared" si="1"/>
        <v>436</v>
      </c>
      <c r="AW10" s="65">
        <f t="shared" si="2"/>
        <v>9</v>
      </c>
      <c r="AX10" s="66"/>
      <c r="AY10" s="67">
        <v>1</v>
      </c>
      <c r="AZ10" s="68">
        <f t="shared" si="3"/>
        <v>166</v>
      </c>
      <c r="BA10" s="69">
        <f t="shared" si="4"/>
        <v>18.444444444444443</v>
      </c>
      <c r="BB10" s="78"/>
      <c r="BC10" s="70"/>
      <c r="BD10" s="70"/>
      <c r="BE10" s="71"/>
      <c r="BF10" s="72"/>
      <c r="BG10" s="56">
        <f t="shared" si="5"/>
        <v>1</v>
      </c>
    </row>
    <row r="11" spans="1:59" x14ac:dyDescent="0.25">
      <c r="A11" s="57" t="s">
        <v>18</v>
      </c>
      <c r="B11" s="58" t="s">
        <v>19</v>
      </c>
      <c r="C11" s="15">
        <f t="shared" si="0"/>
        <v>9</v>
      </c>
      <c r="D11" s="16"/>
      <c r="E11" s="17"/>
      <c r="F11" s="42">
        <v>46</v>
      </c>
      <c r="G11" s="59">
        <v>16</v>
      </c>
      <c r="H11" s="16"/>
      <c r="I11" s="17"/>
      <c r="J11" s="42"/>
      <c r="K11" s="59"/>
      <c r="L11" s="42"/>
      <c r="M11" s="59"/>
      <c r="N11" s="42">
        <v>42</v>
      </c>
      <c r="O11" s="59">
        <v>20</v>
      </c>
      <c r="P11" s="42">
        <v>43</v>
      </c>
      <c r="Q11" s="59">
        <v>19</v>
      </c>
      <c r="R11" s="42"/>
      <c r="S11" s="59"/>
      <c r="T11" s="61"/>
      <c r="U11" s="59"/>
      <c r="V11" s="61"/>
      <c r="W11" s="59"/>
      <c r="X11" s="42">
        <v>47</v>
      </c>
      <c r="Y11" s="59">
        <v>16</v>
      </c>
      <c r="Z11" s="60">
        <v>41</v>
      </c>
      <c r="AA11" s="59">
        <v>22</v>
      </c>
      <c r="AB11" s="43">
        <v>50</v>
      </c>
      <c r="AC11" s="59">
        <v>13</v>
      </c>
      <c r="AD11" s="61">
        <v>44</v>
      </c>
      <c r="AE11" s="62">
        <v>19</v>
      </c>
      <c r="AF11" s="61">
        <v>43</v>
      </c>
      <c r="AG11" s="62">
        <v>20</v>
      </c>
      <c r="AH11" s="61">
        <v>49</v>
      </c>
      <c r="AI11" s="62">
        <v>15</v>
      </c>
      <c r="AJ11" s="16"/>
      <c r="AK11" s="17"/>
      <c r="AL11" s="61"/>
      <c r="AM11" s="62"/>
      <c r="AN11" s="16"/>
      <c r="AO11" s="20"/>
      <c r="AP11" s="43">
        <v>48</v>
      </c>
      <c r="AQ11" s="63">
        <v>15</v>
      </c>
      <c r="AR11" s="43">
        <v>43</v>
      </c>
      <c r="AS11" s="63">
        <v>20</v>
      </c>
      <c r="AT11" s="61">
        <v>46</v>
      </c>
      <c r="AU11" s="63">
        <v>18</v>
      </c>
      <c r="AV11" s="64">
        <f t="shared" si="1"/>
        <v>542</v>
      </c>
      <c r="AW11" s="65">
        <f t="shared" si="2"/>
        <v>12</v>
      </c>
      <c r="AX11" s="66">
        <v>4</v>
      </c>
      <c r="AY11" s="67">
        <v>2</v>
      </c>
      <c r="AZ11" s="68">
        <f t="shared" si="3"/>
        <v>219</v>
      </c>
      <c r="BA11" s="69">
        <f t="shared" si="4"/>
        <v>18.25</v>
      </c>
      <c r="BB11" s="6"/>
      <c r="BC11" s="70"/>
      <c r="BD11" s="70"/>
      <c r="BE11" s="71"/>
      <c r="BF11" s="72"/>
      <c r="BG11" s="56">
        <f t="shared" si="5"/>
        <v>1</v>
      </c>
    </row>
    <row r="12" spans="1:59" x14ac:dyDescent="0.25">
      <c r="A12" s="57" t="s">
        <v>10</v>
      </c>
      <c r="B12" s="58" t="s">
        <v>11</v>
      </c>
      <c r="C12" s="15">
        <f t="shared" si="0"/>
        <v>15</v>
      </c>
      <c r="D12" s="16"/>
      <c r="E12" s="17"/>
      <c r="F12" s="42">
        <v>42</v>
      </c>
      <c r="G12" s="59">
        <v>27</v>
      </c>
      <c r="H12" s="16"/>
      <c r="I12" s="17"/>
      <c r="J12" s="42"/>
      <c r="K12" s="59"/>
      <c r="L12" s="42">
        <v>54</v>
      </c>
      <c r="M12" s="59">
        <v>15</v>
      </c>
      <c r="N12" s="42"/>
      <c r="O12" s="59"/>
      <c r="P12" s="42">
        <v>54</v>
      </c>
      <c r="Q12" s="59">
        <v>16</v>
      </c>
      <c r="R12" s="42">
        <v>53</v>
      </c>
      <c r="S12" s="59">
        <v>16</v>
      </c>
      <c r="T12" s="61"/>
      <c r="U12" s="59"/>
      <c r="V12" s="60">
        <v>46</v>
      </c>
      <c r="W12" s="59">
        <v>23</v>
      </c>
      <c r="X12" s="42">
        <v>49</v>
      </c>
      <c r="Y12" s="59">
        <v>19</v>
      </c>
      <c r="Z12" s="42">
        <v>50</v>
      </c>
      <c r="AA12" s="59">
        <v>18</v>
      </c>
      <c r="AB12" s="61"/>
      <c r="AC12" s="59"/>
      <c r="AD12" s="61"/>
      <c r="AE12" s="62"/>
      <c r="AF12" s="61"/>
      <c r="AG12" s="62"/>
      <c r="AH12" s="61">
        <v>50</v>
      </c>
      <c r="AI12" s="62">
        <v>18</v>
      </c>
      <c r="AJ12" s="16"/>
      <c r="AK12" s="17"/>
      <c r="AL12" s="61">
        <v>50</v>
      </c>
      <c r="AM12" s="62">
        <v>18</v>
      </c>
      <c r="AN12" s="16"/>
      <c r="AO12" s="20"/>
      <c r="AP12" s="61">
        <v>52</v>
      </c>
      <c r="AQ12" s="63">
        <v>16</v>
      </c>
      <c r="AR12" s="61">
        <v>52</v>
      </c>
      <c r="AS12" s="63">
        <v>16</v>
      </c>
      <c r="AT12" s="61">
        <v>54</v>
      </c>
      <c r="AU12" s="63">
        <v>14</v>
      </c>
      <c r="AV12" s="64">
        <f t="shared" si="1"/>
        <v>606</v>
      </c>
      <c r="AW12" s="65">
        <f t="shared" si="2"/>
        <v>12</v>
      </c>
      <c r="AX12" s="66">
        <v>1</v>
      </c>
      <c r="AY12" s="67">
        <v>1</v>
      </c>
      <c r="AZ12" s="68">
        <f t="shared" si="3"/>
        <v>218</v>
      </c>
      <c r="BA12" s="69">
        <f t="shared" si="4"/>
        <v>18.166666666666668</v>
      </c>
      <c r="BB12" s="73"/>
      <c r="BC12" s="70"/>
      <c r="BD12" s="70"/>
      <c r="BE12" s="71"/>
      <c r="BF12" s="72"/>
      <c r="BG12" s="56">
        <f t="shared" si="5"/>
        <v>1</v>
      </c>
    </row>
    <row r="13" spans="1:59" x14ac:dyDescent="0.25">
      <c r="A13" s="57" t="s">
        <v>20</v>
      </c>
      <c r="B13" s="58" t="s">
        <v>15</v>
      </c>
      <c r="C13" s="15">
        <f t="shared" si="0"/>
        <v>18</v>
      </c>
      <c r="D13" s="16"/>
      <c r="E13" s="17"/>
      <c r="F13" s="42">
        <v>55</v>
      </c>
      <c r="G13" s="59">
        <v>16</v>
      </c>
      <c r="H13" s="16"/>
      <c r="I13" s="17"/>
      <c r="J13" s="42"/>
      <c r="K13" s="59"/>
      <c r="L13" s="42">
        <v>56</v>
      </c>
      <c r="M13" s="59">
        <v>15</v>
      </c>
      <c r="N13" s="42">
        <v>57</v>
      </c>
      <c r="O13" s="59">
        <v>14</v>
      </c>
      <c r="P13" s="42"/>
      <c r="Q13" s="59"/>
      <c r="R13" s="42"/>
      <c r="S13" s="59"/>
      <c r="T13" s="60">
        <v>49</v>
      </c>
      <c r="U13" s="59">
        <v>22</v>
      </c>
      <c r="V13" s="61">
        <v>58</v>
      </c>
      <c r="W13" s="59">
        <v>14</v>
      </c>
      <c r="X13" s="42">
        <v>50</v>
      </c>
      <c r="Y13" s="59">
        <v>23</v>
      </c>
      <c r="Z13" s="61">
        <v>56</v>
      </c>
      <c r="AA13" s="59">
        <v>16</v>
      </c>
      <c r="AB13" s="60">
        <v>49</v>
      </c>
      <c r="AC13" s="59">
        <v>23</v>
      </c>
      <c r="AD13" s="61">
        <v>54</v>
      </c>
      <c r="AE13" s="62">
        <v>18</v>
      </c>
      <c r="AF13" s="61">
        <v>58</v>
      </c>
      <c r="AG13" s="62">
        <v>14</v>
      </c>
      <c r="AH13" s="61">
        <v>52</v>
      </c>
      <c r="AI13" s="62">
        <v>20</v>
      </c>
      <c r="AJ13" s="16"/>
      <c r="AK13" s="17"/>
      <c r="AL13" s="61"/>
      <c r="AM13" s="62"/>
      <c r="AN13" s="16"/>
      <c r="AO13" s="20"/>
      <c r="AP13" s="61"/>
      <c r="AQ13" s="63"/>
      <c r="AR13" s="61"/>
      <c r="AS13" s="63"/>
      <c r="AT13" s="61"/>
      <c r="AU13" s="63"/>
      <c r="AV13" s="64">
        <f t="shared" si="1"/>
        <v>594</v>
      </c>
      <c r="AW13" s="65">
        <f t="shared" si="2"/>
        <v>11</v>
      </c>
      <c r="AX13" s="66">
        <v>2</v>
      </c>
      <c r="AY13" s="67"/>
      <c r="AZ13" s="68">
        <f t="shared" si="3"/>
        <v>197</v>
      </c>
      <c r="BA13" s="69">
        <f t="shared" si="4"/>
        <v>17.90909090909091</v>
      </c>
      <c r="BB13" s="6"/>
      <c r="BC13" s="70"/>
      <c r="BD13" s="70"/>
      <c r="BE13" s="71"/>
      <c r="BF13" s="72"/>
      <c r="BG13" s="56">
        <f t="shared" si="5"/>
        <v>1</v>
      </c>
    </row>
    <row r="14" spans="1:59" x14ac:dyDescent="0.25">
      <c r="A14" s="57" t="s">
        <v>32</v>
      </c>
      <c r="B14" s="58" t="s">
        <v>33</v>
      </c>
      <c r="C14" s="15">
        <f t="shared" si="0"/>
        <v>13</v>
      </c>
      <c r="D14" s="16"/>
      <c r="E14" s="17"/>
      <c r="F14" s="60"/>
      <c r="G14" s="59"/>
      <c r="H14" s="16"/>
      <c r="I14" s="17"/>
      <c r="J14" s="60"/>
      <c r="K14" s="59"/>
      <c r="L14" s="60"/>
      <c r="M14" s="59"/>
      <c r="N14" s="60"/>
      <c r="O14" s="59"/>
      <c r="P14" s="61">
        <v>47</v>
      </c>
      <c r="Q14" s="59">
        <v>20</v>
      </c>
      <c r="R14" s="61">
        <v>50</v>
      </c>
      <c r="S14" s="59">
        <v>17</v>
      </c>
      <c r="T14" s="61">
        <v>46</v>
      </c>
      <c r="U14" s="59">
        <v>21</v>
      </c>
      <c r="V14" s="61">
        <v>47</v>
      </c>
      <c r="W14" s="59">
        <v>19</v>
      </c>
      <c r="X14" s="61">
        <v>44</v>
      </c>
      <c r="Y14" s="59">
        <v>22</v>
      </c>
      <c r="Z14" s="61">
        <v>52</v>
      </c>
      <c r="AA14" s="59">
        <v>14</v>
      </c>
      <c r="AB14" s="61">
        <v>47</v>
      </c>
      <c r="AC14" s="59">
        <v>19</v>
      </c>
      <c r="AD14" s="61">
        <v>51</v>
      </c>
      <c r="AE14" s="62">
        <v>15</v>
      </c>
      <c r="AF14" s="61">
        <v>49</v>
      </c>
      <c r="AG14" s="62">
        <v>17</v>
      </c>
      <c r="AH14" s="61">
        <v>46</v>
      </c>
      <c r="AI14" s="62">
        <v>20</v>
      </c>
      <c r="AJ14" s="16"/>
      <c r="AK14" s="17"/>
      <c r="AL14" s="61">
        <v>51</v>
      </c>
      <c r="AM14" s="62">
        <v>15</v>
      </c>
      <c r="AN14" s="16"/>
      <c r="AO14" s="20"/>
      <c r="AP14" s="61">
        <v>49</v>
      </c>
      <c r="AQ14" s="63">
        <v>17</v>
      </c>
      <c r="AR14" s="61">
        <v>48</v>
      </c>
      <c r="AS14" s="63">
        <v>18</v>
      </c>
      <c r="AT14" s="61">
        <v>52</v>
      </c>
      <c r="AU14" s="63">
        <v>14</v>
      </c>
      <c r="AV14" s="64">
        <f t="shared" si="1"/>
        <v>679</v>
      </c>
      <c r="AW14" s="65">
        <f t="shared" si="2"/>
        <v>14</v>
      </c>
      <c r="AX14" s="66"/>
      <c r="AY14" s="67"/>
      <c r="AZ14" s="68">
        <f t="shared" si="3"/>
        <v>248</v>
      </c>
      <c r="BA14" s="69">
        <f t="shared" si="4"/>
        <v>17.714285714285715</v>
      </c>
      <c r="BB14" s="73"/>
      <c r="BC14" s="70"/>
      <c r="BD14" s="70"/>
      <c r="BE14" s="71"/>
      <c r="BF14" s="72"/>
      <c r="BG14" s="56">
        <f t="shared" si="5"/>
        <v>1</v>
      </c>
    </row>
    <row r="15" spans="1:59" x14ac:dyDescent="0.25">
      <c r="A15" s="57" t="s">
        <v>55</v>
      </c>
      <c r="B15" s="58" t="s">
        <v>56</v>
      </c>
      <c r="C15" s="15">
        <f t="shared" si="0"/>
        <v>10</v>
      </c>
      <c r="D15" s="16"/>
      <c r="E15" s="17"/>
      <c r="F15" s="60"/>
      <c r="G15" s="59"/>
      <c r="H15" s="16"/>
      <c r="I15" s="17"/>
      <c r="J15" s="60"/>
      <c r="K15" s="59"/>
      <c r="L15" s="60"/>
      <c r="M15" s="59"/>
      <c r="N15" s="42">
        <v>45</v>
      </c>
      <c r="O15" s="59">
        <v>18</v>
      </c>
      <c r="P15" s="61">
        <v>43</v>
      </c>
      <c r="Q15" s="59">
        <v>20</v>
      </c>
      <c r="R15" s="60"/>
      <c r="S15" s="59"/>
      <c r="T15" s="61"/>
      <c r="U15" s="59"/>
      <c r="V15" s="61"/>
      <c r="W15" s="59"/>
      <c r="X15" s="61">
        <v>48</v>
      </c>
      <c r="Y15" s="59">
        <v>15</v>
      </c>
      <c r="Z15" s="61">
        <v>47</v>
      </c>
      <c r="AA15" s="59">
        <v>16</v>
      </c>
      <c r="AB15" s="61"/>
      <c r="AC15" s="59"/>
      <c r="AD15" s="61">
        <v>51</v>
      </c>
      <c r="AE15" s="62">
        <v>13</v>
      </c>
      <c r="AF15" s="61">
        <v>45</v>
      </c>
      <c r="AG15" s="62">
        <v>20</v>
      </c>
      <c r="AH15" s="61"/>
      <c r="AI15" s="62"/>
      <c r="AJ15" s="16"/>
      <c r="AK15" s="17"/>
      <c r="AL15" s="61"/>
      <c r="AM15" s="62"/>
      <c r="AN15" s="16"/>
      <c r="AO15" s="20"/>
      <c r="AP15" s="61">
        <v>44</v>
      </c>
      <c r="AQ15" s="63">
        <v>21</v>
      </c>
      <c r="AR15" s="61">
        <v>47</v>
      </c>
      <c r="AS15" s="63">
        <v>17</v>
      </c>
      <c r="AT15" s="61">
        <v>47</v>
      </c>
      <c r="AU15" s="63">
        <v>17</v>
      </c>
      <c r="AV15" s="64">
        <f t="shared" si="1"/>
        <v>417</v>
      </c>
      <c r="AW15" s="65">
        <f t="shared" si="2"/>
        <v>9</v>
      </c>
      <c r="AX15" s="66"/>
      <c r="AY15" s="67">
        <v>2</v>
      </c>
      <c r="AZ15" s="68">
        <f t="shared" si="3"/>
        <v>159</v>
      </c>
      <c r="BA15" s="69">
        <f t="shared" si="4"/>
        <v>17.666666666666668</v>
      </c>
      <c r="BB15" s="73"/>
      <c r="BC15" s="70"/>
      <c r="BD15" s="70"/>
      <c r="BE15" s="71"/>
      <c r="BF15" s="72"/>
      <c r="BG15" s="56">
        <f t="shared" si="5"/>
        <v>1</v>
      </c>
    </row>
    <row r="16" spans="1:59" x14ac:dyDescent="0.25">
      <c r="A16" s="57" t="s">
        <v>28</v>
      </c>
      <c r="B16" s="58" t="s">
        <v>29</v>
      </c>
      <c r="C16" s="15">
        <f t="shared" si="0"/>
        <v>11</v>
      </c>
      <c r="D16" s="16"/>
      <c r="E16" s="17"/>
      <c r="F16" s="42">
        <v>46</v>
      </c>
      <c r="G16" s="59">
        <v>18</v>
      </c>
      <c r="H16" s="16"/>
      <c r="I16" s="17"/>
      <c r="J16" s="42"/>
      <c r="K16" s="59"/>
      <c r="L16" s="42">
        <v>46</v>
      </c>
      <c r="M16" s="59">
        <v>18</v>
      </c>
      <c r="N16" s="42">
        <v>46</v>
      </c>
      <c r="O16" s="59">
        <v>18</v>
      </c>
      <c r="P16" s="61">
        <v>46</v>
      </c>
      <c r="Q16" s="59">
        <v>18</v>
      </c>
      <c r="R16" s="42">
        <v>47</v>
      </c>
      <c r="S16" s="59">
        <v>14</v>
      </c>
      <c r="T16" s="61">
        <v>52</v>
      </c>
      <c r="U16" s="59">
        <v>13</v>
      </c>
      <c r="V16" s="61"/>
      <c r="W16" s="59"/>
      <c r="X16" s="42"/>
      <c r="Y16" s="59"/>
      <c r="Z16" s="61">
        <v>50</v>
      </c>
      <c r="AA16" s="59">
        <v>15</v>
      </c>
      <c r="AB16" s="61"/>
      <c r="AC16" s="59"/>
      <c r="AD16" s="61">
        <v>47</v>
      </c>
      <c r="AE16" s="62">
        <v>19</v>
      </c>
      <c r="AF16" s="61">
        <v>48</v>
      </c>
      <c r="AG16" s="62">
        <v>18</v>
      </c>
      <c r="AH16" s="61">
        <v>44</v>
      </c>
      <c r="AI16" s="62">
        <v>22</v>
      </c>
      <c r="AJ16" s="16"/>
      <c r="AK16" s="17"/>
      <c r="AL16" s="61"/>
      <c r="AM16" s="62"/>
      <c r="AN16" s="16"/>
      <c r="AO16" s="20"/>
      <c r="AP16" s="61"/>
      <c r="AQ16" s="63"/>
      <c r="AR16" s="61">
        <v>46</v>
      </c>
      <c r="AS16" s="63">
        <v>19</v>
      </c>
      <c r="AT16" s="61"/>
      <c r="AU16" s="63"/>
      <c r="AV16" s="64">
        <f t="shared" si="1"/>
        <v>518</v>
      </c>
      <c r="AW16" s="65">
        <f t="shared" si="2"/>
        <v>11</v>
      </c>
      <c r="AX16" s="79"/>
      <c r="AY16" s="80">
        <v>1</v>
      </c>
      <c r="AZ16" s="68">
        <f t="shared" si="3"/>
        <v>193</v>
      </c>
      <c r="BA16" s="69">
        <f t="shared" si="4"/>
        <v>17.545454545454547</v>
      </c>
      <c r="BB16" s="6"/>
      <c r="BC16" s="71"/>
      <c r="BD16" s="71"/>
      <c r="BE16" s="71"/>
      <c r="BF16" s="72"/>
      <c r="BG16" s="56">
        <f t="shared" si="5"/>
        <v>1</v>
      </c>
    </row>
    <row r="17" spans="1:59" x14ac:dyDescent="0.25">
      <c r="A17" s="57" t="s">
        <v>23</v>
      </c>
      <c r="B17" s="58" t="s">
        <v>24</v>
      </c>
      <c r="C17" s="15">
        <f t="shared" si="0"/>
        <v>23</v>
      </c>
      <c r="D17" s="16"/>
      <c r="E17" s="17"/>
      <c r="F17" s="60">
        <v>61</v>
      </c>
      <c r="G17" s="59">
        <v>14</v>
      </c>
      <c r="H17" s="16"/>
      <c r="I17" s="17"/>
      <c r="J17" s="60">
        <v>56</v>
      </c>
      <c r="K17" s="59">
        <v>19</v>
      </c>
      <c r="L17" s="42">
        <v>60</v>
      </c>
      <c r="M17" s="59">
        <v>15</v>
      </c>
      <c r="N17" s="42">
        <v>56</v>
      </c>
      <c r="O17" s="59">
        <v>20</v>
      </c>
      <c r="P17" s="61">
        <v>54</v>
      </c>
      <c r="Q17" s="59">
        <v>22</v>
      </c>
      <c r="R17" s="60"/>
      <c r="S17" s="59"/>
      <c r="T17" s="61">
        <v>66</v>
      </c>
      <c r="U17" s="59">
        <v>9</v>
      </c>
      <c r="V17" s="61">
        <v>55</v>
      </c>
      <c r="W17" s="59">
        <v>22</v>
      </c>
      <c r="X17" s="60"/>
      <c r="Y17" s="59"/>
      <c r="Z17" s="61">
        <v>70</v>
      </c>
      <c r="AA17" s="59">
        <v>6</v>
      </c>
      <c r="AB17" s="61">
        <v>63</v>
      </c>
      <c r="AC17" s="59">
        <v>15</v>
      </c>
      <c r="AD17" s="61">
        <v>58</v>
      </c>
      <c r="AE17" s="62">
        <v>20</v>
      </c>
      <c r="AF17" s="61">
        <v>60</v>
      </c>
      <c r="AG17" s="62">
        <v>18</v>
      </c>
      <c r="AH17" s="61">
        <v>55</v>
      </c>
      <c r="AI17" s="62">
        <v>23</v>
      </c>
      <c r="AJ17" s="16"/>
      <c r="AK17" s="17"/>
      <c r="AL17" s="61"/>
      <c r="AM17" s="62"/>
      <c r="AN17" s="16"/>
      <c r="AO17" s="20"/>
      <c r="AP17" s="61"/>
      <c r="AQ17" s="63"/>
      <c r="AR17" s="61"/>
      <c r="AS17" s="63"/>
      <c r="AT17" s="61">
        <v>57</v>
      </c>
      <c r="AU17" s="63">
        <v>21</v>
      </c>
      <c r="AV17" s="64">
        <f t="shared" si="1"/>
        <v>771</v>
      </c>
      <c r="AW17" s="65">
        <f t="shared" si="2"/>
        <v>13</v>
      </c>
      <c r="AX17" s="66">
        <v>2</v>
      </c>
      <c r="AY17" s="67"/>
      <c r="AZ17" s="68">
        <f t="shared" si="3"/>
        <v>226</v>
      </c>
      <c r="BA17" s="69">
        <f t="shared" si="4"/>
        <v>17.384615384615383</v>
      </c>
      <c r="BB17" s="73"/>
      <c r="BC17" s="70"/>
      <c r="BD17" s="70"/>
      <c r="BE17" s="71"/>
      <c r="BF17" s="72"/>
      <c r="BG17" s="56">
        <f t="shared" si="5"/>
        <v>1</v>
      </c>
    </row>
    <row r="18" spans="1:59" x14ac:dyDescent="0.25">
      <c r="A18" s="57" t="s">
        <v>14</v>
      </c>
      <c r="B18" s="58" t="s">
        <v>15</v>
      </c>
      <c r="C18" s="15">
        <f t="shared" si="0"/>
        <v>17</v>
      </c>
      <c r="D18" s="16"/>
      <c r="E18" s="17"/>
      <c r="F18" s="42">
        <v>53</v>
      </c>
      <c r="G18" s="59">
        <v>23</v>
      </c>
      <c r="H18" s="16"/>
      <c r="I18" s="17"/>
      <c r="J18" s="42"/>
      <c r="K18" s="59"/>
      <c r="L18" s="42"/>
      <c r="M18" s="59"/>
      <c r="N18" s="42">
        <v>57</v>
      </c>
      <c r="O18" s="59">
        <v>19</v>
      </c>
      <c r="P18" s="61"/>
      <c r="Q18" s="59"/>
      <c r="R18" s="42">
        <v>50</v>
      </c>
      <c r="S18" s="59">
        <v>26</v>
      </c>
      <c r="T18" s="61">
        <v>56</v>
      </c>
      <c r="U18" s="59">
        <v>15</v>
      </c>
      <c r="V18" s="61"/>
      <c r="W18" s="59"/>
      <c r="X18" s="42"/>
      <c r="Y18" s="59"/>
      <c r="Z18" s="61">
        <v>54</v>
      </c>
      <c r="AA18" s="59">
        <v>18</v>
      </c>
      <c r="AB18" s="61">
        <v>50</v>
      </c>
      <c r="AC18" s="59">
        <v>22</v>
      </c>
      <c r="AD18" s="61"/>
      <c r="AE18" s="62"/>
      <c r="AF18" s="61"/>
      <c r="AG18" s="62"/>
      <c r="AH18" s="61"/>
      <c r="AI18" s="62"/>
      <c r="AJ18" s="16"/>
      <c r="AK18" s="17"/>
      <c r="AL18" s="61"/>
      <c r="AM18" s="62"/>
      <c r="AN18" s="16"/>
      <c r="AO18" s="20"/>
      <c r="AP18" s="61"/>
      <c r="AQ18" s="63"/>
      <c r="AR18" s="61"/>
      <c r="AS18" s="63"/>
      <c r="AT18" s="61"/>
      <c r="AU18" s="63"/>
      <c r="AV18" s="64">
        <f t="shared" si="1"/>
        <v>320</v>
      </c>
      <c r="AW18" s="81">
        <f t="shared" si="2"/>
        <v>6</v>
      </c>
      <c r="AX18" s="66"/>
      <c r="AY18" s="67"/>
      <c r="AZ18" s="68">
        <f t="shared" si="3"/>
        <v>123</v>
      </c>
      <c r="BA18" s="69">
        <f t="shared" si="4"/>
        <v>20.5</v>
      </c>
      <c r="BB18" s="73"/>
      <c r="BC18" s="70"/>
      <c r="BD18" s="70"/>
      <c r="BE18" s="71"/>
      <c r="BF18" s="72" t="s">
        <v>58</v>
      </c>
      <c r="BG18" s="56">
        <f t="shared" si="5"/>
        <v>0</v>
      </c>
    </row>
    <row r="19" spans="1:59" x14ac:dyDescent="0.25">
      <c r="A19" s="57" t="s">
        <v>30</v>
      </c>
      <c r="B19" s="58" t="s">
        <v>31</v>
      </c>
      <c r="C19" s="15">
        <f t="shared" si="0"/>
        <v>14</v>
      </c>
      <c r="D19" s="16"/>
      <c r="E19" s="17"/>
      <c r="F19" s="42">
        <v>51</v>
      </c>
      <c r="G19" s="59">
        <v>18</v>
      </c>
      <c r="H19" s="16"/>
      <c r="I19" s="17"/>
      <c r="J19" s="42"/>
      <c r="K19" s="59"/>
      <c r="L19" s="42"/>
      <c r="M19" s="59"/>
      <c r="N19" s="42">
        <v>51</v>
      </c>
      <c r="O19" s="59">
        <v>18</v>
      </c>
      <c r="P19" s="42">
        <v>52</v>
      </c>
      <c r="Q19" s="59">
        <v>17</v>
      </c>
      <c r="R19" s="42"/>
      <c r="S19" s="59"/>
      <c r="T19" s="42"/>
      <c r="U19" s="59"/>
      <c r="V19" s="42"/>
      <c r="W19" s="59"/>
      <c r="X19" s="42">
        <v>48</v>
      </c>
      <c r="Y19" s="59">
        <v>21</v>
      </c>
      <c r="Z19" s="42"/>
      <c r="AA19" s="59"/>
      <c r="AB19" s="42">
        <v>51</v>
      </c>
      <c r="AC19" s="59">
        <v>18</v>
      </c>
      <c r="AD19" s="61"/>
      <c r="AE19" s="62"/>
      <c r="AF19" s="61"/>
      <c r="AG19" s="62"/>
      <c r="AH19" s="61"/>
      <c r="AI19" s="62"/>
      <c r="AJ19" s="16"/>
      <c r="AK19" s="17"/>
      <c r="AL19" s="61"/>
      <c r="AM19" s="62"/>
      <c r="AN19" s="16"/>
      <c r="AO19" s="20"/>
      <c r="AP19" s="61">
        <v>51</v>
      </c>
      <c r="AQ19" s="63">
        <v>19</v>
      </c>
      <c r="AR19" s="61">
        <v>47</v>
      </c>
      <c r="AS19" s="63">
        <v>22</v>
      </c>
      <c r="AT19" s="61"/>
      <c r="AU19" s="63"/>
      <c r="AV19" s="64">
        <f t="shared" si="1"/>
        <v>351</v>
      </c>
      <c r="AW19" s="81">
        <f t="shared" si="2"/>
        <v>7</v>
      </c>
      <c r="AX19" s="66"/>
      <c r="AY19" s="67"/>
      <c r="AZ19" s="68">
        <f t="shared" si="3"/>
        <v>133</v>
      </c>
      <c r="BA19" s="69">
        <f t="shared" si="4"/>
        <v>19</v>
      </c>
      <c r="BB19" s="6"/>
      <c r="BC19" s="70"/>
      <c r="BD19" s="70"/>
      <c r="BE19" s="71"/>
      <c r="BF19" s="72"/>
      <c r="BG19" s="56">
        <f t="shared" si="5"/>
        <v>0</v>
      </c>
    </row>
    <row r="20" spans="1:59" x14ac:dyDescent="0.25">
      <c r="A20" s="57" t="s">
        <v>17</v>
      </c>
      <c r="B20" s="58" t="s">
        <v>11</v>
      </c>
      <c r="C20" s="15">
        <f t="shared" si="0"/>
        <v>22</v>
      </c>
      <c r="D20" s="16"/>
      <c r="E20" s="17"/>
      <c r="F20" s="42">
        <v>59</v>
      </c>
      <c r="G20" s="59">
        <v>17</v>
      </c>
      <c r="H20" s="16"/>
      <c r="I20" s="17"/>
      <c r="J20" s="42"/>
      <c r="K20" s="59"/>
      <c r="L20" s="42"/>
      <c r="M20" s="59"/>
      <c r="N20" s="42"/>
      <c r="O20" s="59"/>
      <c r="P20" s="42"/>
      <c r="Q20" s="59"/>
      <c r="R20" s="42">
        <v>55</v>
      </c>
      <c r="S20" s="59">
        <v>21</v>
      </c>
      <c r="T20" s="42"/>
      <c r="U20" s="59"/>
      <c r="V20" s="42">
        <v>59</v>
      </c>
      <c r="W20" s="59">
        <v>17</v>
      </c>
      <c r="X20" s="42"/>
      <c r="Y20" s="59"/>
      <c r="Z20" s="42"/>
      <c r="AA20" s="59"/>
      <c r="AB20" s="42"/>
      <c r="AC20" s="59"/>
      <c r="AD20" s="61"/>
      <c r="AE20" s="62"/>
      <c r="AF20" s="61"/>
      <c r="AG20" s="62"/>
      <c r="AH20" s="61"/>
      <c r="AI20" s="62"/>
      <c r="AJ20" s="16"/>
      <c r="AK20" s="17"/>
      <c r="AL20" s="61"/>
      <c r="AM20" s="62"/>
      <c r="AN20" s="16"/>
      <c r="AO20" s="20"/>
      <c r="AP20" s="61"/>
      <c r="AQ20" s="63"/>
      <c r="AR20" s="61"/>
      <c r="AS20" s="63"/>
      <c r="AT20" s="61"/>
      <c r="AU20" s="63"/>
      <c r="AV20" s="64">
        <f t="shared" si="1"/>
        <v>173</v>
      </c>
      <c r="AW20" s="81">
        <f t="shared" si="2"/>
        <v>3</v>
      </c>
      <c r="AX20" s="66"/>
      <c r="AY20" s="67"/>
      <c r="AZ20" s="68">
        <f t="shared" si="3"/>
        <v>55</v>
      </c>
      <c r="BA20" s="69">
        <f t="shared" si="4"/>
        <v>18.333333333333332</v>
      </c>
      <c r="BB20" s="6"/>
      <c r="BC20" s="70"/>
      <c r="BD20" s="70"/>
      <c r="BE20" s="71"/>
      <c r="BF20" s="72"/>
      <c r="BG20" s="56">
        <f t="shared" si="5"/>
        <v>0</v>
      </c>
    </row>
    <row r="21" spans="1:59" x14ac:dyDescent="0.25">
      <c r="A21" s="57" t="s">
        <v>21</v>
      </c>
      <c r="B21" s="58" t="s">
        <v>22</v>
      </c>
      <c r="C21" s="15">
        <v>18</v>
      </c>
      <c r="D21" s="16"/>
      <c r="E21" s="17"/>
      <c r="F21" s="42">
        <v>56</v>
      </c>
      <c r="G21" s="59">
        <v>16</v>
      </c>
      <c r="H21" s="16"/>
      <c r="I21" s="17"/>
      <c r="J21" s="42"/>
      <c r="K21" s="59"/>
      <c r="L21" s="42"/>
      <c r="M21" s="59"/>
      <c r="N21" s="42"/>
      <c r="O21" s="59"/>
      <c r="P21" s="42"/>
      <c r="Q21" s="59"/>
      <c r="R21" s="42"/>
      <c r="S21" s="59"/>
      <c r="T21" s="42"/>
      <c r="U21" s="59"/>
      <c r="V21" s="42"/>
      <c r="W21" s="59"/>
      <c r="X21" s="42"/>
      <c r="Y21" s="59"/>
      <c r="Z21" s="42"/>
      <c r="AA21" s="59"/>
      <c r="AB21" s="42"/>
      <c r="AC21" s="59"/>
      <c r="AD21" s="61"/>
      <c r="AE21" s="62"/>
      <c r="AF21" s="61"/>
      <c r="AG21" s="62"/>
      <c r="AH21" s="61"/>
      <c r="AI21" s="62"/>
      <c r="AJ21" s="16"/>
      <c r="AK21" s="17"/>
      <c r="AL21" s="61"/>
      <c r="AM21" s="62"/>
      <c r="AN21" s="16"/>
      <c r="AO21" s="20"/>
      <c r="AP21" s="61"/>
      <c r="AQ21" s="63"/>
      <c r="AR21" s="61"/>
      <c r="AS21" s="63"/>
      <c r="AT21" s="61"/>
      <c r="AU21" s="63"/>
      <c r="AV21" s="64">
        <f t="shared" si="1"/>
        <v>56</v>
      </c>
      <c r="AW21" s="81">
        <f t="shared" si="2"/>
        <v>1</v>
      </c>
      <c r="AX21" s="66"/>
      <c r="AY21" s="67"/>
      <c r="AZ21" s="68">
        <f t="shared" si="3"/>
        <v>16</v>
      </c>
      <c r="BA21" s="69">
        <f t="shared" si="4"/>
        <v>16</v>
      </c>
      <c r="BB21" s="6"/>
      <c r="BC21" s="70"/>
      <c r="BD21" s="70"/>
      <c r="BE21" s="71"/>
      <c r="BF21" s="72"/>
      <c r="BG21" s="56">
        <f t="shared" si="5"/>
        <v>0</v>
      </c>
    </row>
    <row r="22" spans="1:59" x14ac:dyDescent="0.25">
      <c r="A22" s="82" t="s">
        <v>48</v>
      </c>
      <c r="B22" s="83" t="s">
        <v>49</v>
      </c>
      <c r="C22" s="22" t="s">
        <v>27</v>
      </c>
      <c r="D22" s="16"/>
      <c r="E22" s="17"/>
      <c r="F22" s="18"/>
      <c r="G22" s="59"/>
      <c r="H22" s="16"/>
      <c r="I22" s="17"/>
      <c r="J22" s="18"/>
      <c r="K22" s="59"/>
      <c r="L22" s="18">
        <v>50</v>
      </c>
      <c r="M22" s="59"/>
      <c r="N22" s="18"/>
      <c r="O22" s="59"/>
      <c r="P22" s="18"/>
      <c r="Q22" s="59"/>
      <c r="R22" s="18"/>
      <c r="S22" s="59"/>
      <c r="T22" s="18"/>
      <c r="U22" s="59"/>
      <c r="V22" s="18"/>
      <c r="W22" s="59"/>
      <c r="X22" s="18"/>
      <c r="Y22" s="59"/>
      <c r="Z22" s="18"/>
      <c r="AA22" s="59"/>
      <c r="AB22" s="18"/>
      <c r="AC22" s="59"/>
      <c r="AD22" s="21"/>
      <c r="AE22" s="59"/>
      <c r="AF22" s="21"/>
      <c r="AG22" s="59"/>
      <c r="AH22" s="21"/>
      <c r="AI22" s="59"/>
      <c r="AJ22" s="16"/>
      <c r="AK22" s="17"/>
      <c r="AL22" s="21"/>
      <c r="AM22" s="59"/>
      <c r="AN22" s="16"/>
      <c r="AO22" s="20"/>
      <c r="AP22" s="19"/>
      <c r="AQ22" s="63"/>
      <c r="AR22" s="19"/>
      <c r="AS22" s="63"/>
      <c r="AT22" s="19"/>
      <c r="AU22" s="63"/>
      <c r="AV22" s="64">
        <f t="shared" si="1"/>
        <v>50</v>
      </c>
      <c r="AW22" s="81">
        <f t="shared" si="2"/>
        <v>1</v>
      </c>
      <c r="AX22" s="66">
        <v>1</v>
      </c>
      <c r="AY22" s="67"/>
      <c r="AZ22" s="68">
        <f t="shared" si="3"/>
        <v>1</v>
      </c>
      <c r="BA22" s="69">
        <f t="shared" si="4"/>
        <v>1</v>
      </c>
      <c r="BB22" s="7"/>
      <c r="BC22" s="84"/>
      <c r="BD22" s="84"/>
      <c r="BE22" s="85"/>
      <c r="BF22" s="86"/>
      <c r="BG22" s="56">
        <f t="shared" si="5"/>
        <v>0</v>
      </c>
    </row>
    <row r="23" spans="1:59" x14ac:dyDescent="0.25">
      <c r="A23" s="82" t="s">
        <v>72</v>
      </c>
      <c r="B23" s="83" t="s">
        <v>33</v>
      </c>
      <c r="C23" s="22" t="s">
        <v>27</v>
      </c>
      <c r="D23" s="16"/>
      <c r="E23" s="17"/>
      <c r="F23" s="18"/>
      <c r="G23" s="59"/>
      <c r="H23" s="16"/>
      <c r="I23" s="17"/>
      <c r="J23" s="18"/>
      <c r="K23" s="59"/>
      <c r="L23" s="18"/>
      <c r="M23" s="59"/>
      <c r="N23" s="18"/>
      <c r="O23" s="59"/>
      <c r="P23" s="18"/>
      <c r="Q23" s="59"/>
      <c r="R23" s="18"/>
      <c r="S23" s="59"/>
      <c r="T23" s="18"/>
      <c r="U23" s="59"/>
      <c r="V23" s="18"/>
      <c r="W23" s="59"/>
      <c r="X23" s="18"/>
      <c r="Y23" s="59"/>
      <c r="Z23" s="18"/>
      <c r="AA23" s="59"/>
      <c r="AB23" s="18"/>
      <c r="AC23" s="59"/>
      <c r="AD23" s="21"/>
      <c r="AE23" s="59"/>
      <c r="AF23" s="21"/>
      <c r="AG23" s="59"/>
      <c r="AH23" s="21"/>
      <c r="AI23" s="59"/>
      <c r="AJ23" s="16"/>
      <c r="AK23" s="17"/>
      <c r="AL23" s="19">
        <v>50</v>
      </c>
      <c r="AM23" s="59"/>
      <c r="AN23" s="16"/>
      <c r="AO23" s="20"/>
      <c r="AP23" s="19"/>
      <c r="AQ23" s="63"/>
      <c r="AR23" s="19"/>
      <c r="AS23" s="63"/>
      <c r="AT23" s="19"/>
      <c r="AU23" s="63"/>
      <c r="AV23" s="64">
        <f t="shared" si="1"/>
        <v>50</v>
      </c>
      <c r="AW23" s="81">
        <f t="shared" si="2"/>
        <v>1</v>
      </c>
      <c r="AX23" s="66"/>
      <c r="AY23" s="67"/>
      <c r="AZ23" s="68">
        <f t="shared" si="3"/>
        <v>0</v>
      </c>
      <c r="BA23" s="69">
        <f t="shared" si="4"/>
        <v>0</v>
      </c>
      <c r="BB23" s="7"/>
      <c r="BC23" s="84"/>
      <c r="BD23" s="84"/>
      <c r="BE23" s="85"/>
      <c r="BF23" s="86"/>
      <c r="BG23" s="56">
        <f t="shared" si="5"/>
        <v>0</v>
      </c>
    </row>
    <row r="24" spans="1:59" x14ac:dyDescent="0.25">
      <c r="A24" s="82" t="s">
        <v>10</v>
      </c>
      <c r="B24" s="83" t="s">
        <v>78</v>
      </c>
      <c r="C24" s="22" t="s">
        <v>27</v>
      </c>
      <c r="D24" s="16"/>
      <c r="E24" s="17"/>
      <c r="F24" s="23"/>
      <c r="G24" s="87"/>
      <c r="H24" s="16"/>
      <c r="I24" s="17"/>
      <c r="J24" s="23"/>
      <c r="K24" s="87"/>
      <c r="L24" s="23"/>
      <c r="M24" s="87"/>
      <c r="N24" s="23"/>
      <c r="O24" s="87"/>
      <c r="P24" s="23"/>
      <c r="Q24" s="87"/>
      <c r="R24" s="23"/>
      <c r="S24" s="87"/>
      <c r="T24" s="23"/>
      <c r="U24" s="87"/>
      <c r="V24" s="23"/>
      <c r="W24" s="87"/>
      <c r="X24" s="23"/>
      <c r="Y24" s="87"/>
      <c r="Z24" s="23"/>
      <c r="AA24" s="87"/>
      <c r="AB24" s="23"/>
      <c r="AC24" s="87"/>
      <c r="AD24" s="24"/>
      <c r="AE24" s="87"/>
      <c r="AF24" s="24"/>
      <c r="AG24" s="87"/>
      <c r="AH24" s="24"/>
      <c r="AI24" s="87"/>
      <c r="AJ24" s="16"/>
      <c r="AK24" s="17"/>
      <c r="AL24" s="25"/>
      <c r="AM24" s="87"/>
      <c r="AN24" s="16"/>
      <c r="AO24" s="20"/>
      <c r="AP24" s="25"/>
      <c r="AQ24" s="88"/>
      <c r="AR24" s="25">
        <v>49</v>
      </c>
      <c r="AS24" s="88"/>
      <c r="AT24" s="25"/>
      <c r="AU24" s="88"/>
      <c r="AV24" s="64">
        <f t="shared" si="1"/>
        <v>49</v>
      </c>
      <c r="AW24" s="81">
        <f t="shared" si="2"/>
        <v>1</v>
      </c>
      <c r="AX24" s="89"/>
      <c r="AY24" s="90"/>
      <c r="AZ24" s="68">
        <f t="shared" si="3"/>
        <v>0</v>
      </c>
      <c r="BA24" s="69">
        <f t="shared" si="4"/>
        <v>0</v>
      </c>
      <c r="BB24" s="7"/>
      <c r="BC24" s="84"/>
      <c r="BD24" s="84"/>
      <c r="BE24" s="85"/>
      <c r="BF24" s="86"/>
      <c r="BG24" s="56">
        <f t="shared" si="5"/>
        <v>0</v>
      </c>
    </row>
    <row r="25" spans="1:59" x14ac:dyDescent="0.25">
      <c r="A25" s="82" t="s">
        <v>32</v>
      </c>
      <c r="B25" s="83" t="s">
        <v>37</v>
      </c>
      <c r="C25" s="22" t="s">
        <v>27</v>
      </c>
      <c r="D25" s="16"/>
      <c r="E25" s="17"/>
      <c r="F25" s="23"/>
      <c r="G25" s="87"/>
      <c r="H25" s="16"/>
      <c r="I25" s="17"/>
      <c r="J25" s="23"/>
      <c r="K25" s="87"/>
      <c r="L25" s="23"/>
      <c r="M25" s="87"/>
      <c r="N25" s="23"/>
      <c r="O25" s="87"/>
      <c r="P25" s="23"/>
      <c r="Q25" s="87"/>
      <c r="R25" s="23"/>
      <c r="S25" s="87"/>
      <c r="T25" s="23"/>
      <c r="U25" s="87"/>
      <c r="V25" s="23"/>
      <c r="W25" s="87"/>
      <c r="X25" s="23"/>
      <c r="Y25" s="87"/>
      <c r="Z25" s="23"/>
      <c r="AA25" s="87"/>
      <c r="AB25" s="23"/>
      <c r="AC25" s="87"/>
      <c r="AD25" s="24"/>
      <c r="AE25" s="87"/>
      <c r="AF25" s="24"/>
      <c r="AG25" s="87"/>
      <c r="AH25" s="24"/>
      <c r="AI25" s="87"/>
      <c r="AJ25" s="16"/>
      <c r="AK25" s="17"/>
      <c r="AL25" s="25"/>
      <c r="AM25" s="87"/>
      <c r="AN25" s="16"/>
      <c r="AO25" s="20"/>
      <c r="AP25" s="25"/>
      <c r="AQ25" s="88"/>
      <c r="AR25" s="25">
        <v>49</v>
      </c>
      <c r="AS25" s="88"/>
      <c r="AT25" s="25"/>
      <c r="AU25" s="88"/>
      <c r="AV25" s="64">
        <f t="shared" si="1"/>
        <v>49</v>
      </c>
      <c r="AW25" s="81">
        <f t="shared" si="2"/>
        <v>1</v>
      </c>
      <c r="AX25" s="89"/>
      <c r="AY25" s="90"/>
      <c r="AZ25" s="68">
        <f t="shared" si="3"/>
        <v>0</v>
      </c>
      <c r="BA25" s="69">
        <f t="shared" si="4"/>
        <v>0</v>
      </c>
      <c r="BB25" s="7"/>
      <c r="BC25" s="84"/>
      <c r="BD25" s="84"/>
      <c r="BE25" s="85"/>
      <c r="BF25" s="86"/>
      <c r="BG25" s="56">
        <f t="shared" si="5"/>
        <v>0</v>
      </c>
    </row>
    <row r="26" spans="1:59" ht="16.5" thickBot="1" x14ac:dyDescent="0.3">
      <c r="A26" s="82" t="s">
        <v>10</v>
      </c>
      <c r="B26" s="83" t="s">
        <v>75</v>
      </c>
      <c r="C26" s="22" t="s">
        <v>27</v>
      </c>
      <c r="D26" s="16"/>
      <c r="E26" s="17"/>
      <c r="F26" s="23"/>
      <c r="G26" s="87"/>
      <c r="H26" s="16"/>
      <c r="I26" s="17"/>
      <c r="J26" s="23"/>
      <c r="K26" s="87"/>
      <c r="L26" s="23"/>
      <c r="M26" s="87"/>
      <c r="N26" s="23"/>
      <c r="O26" s="87"/>
      <c r="P26" s="23"/>
      <c r="Q26" s="87"/>
      <c r="R26" s="23"/>
      <c r="S26" s="87"/>
      <c r="T26" s="23"/>
      <c r="U26" s="87"/>
      <c r="V26" s="23"/>
      <c r="W26" s="87"/>
      <c r="X26" s="23"/>
      <c r="Y26" s="87"/>
      <c r="Z26" s="23"/>
      <c r="AA26" s="87"/>
      <c r="AB26" s="23"/>
      <c r="AC26" s="87"/>
      <c r="AD26" s="24"/>
      <c r="AE26" s="87"/>
      <c r="AF26" s="24"/>
      <c r="AG26" s="87"/>
      <c r="AH26" s="24"/>
      <c r="AI26" s="87"/>
      <c r="AJ26" s="16"/>
      <c r="AK26" s="17"/>
      <c r="AL26" s="24"/>
      <c r="AM26" s="87"/>
      <c r="AN26" s="16"/>
      <c r="AO26" s="20"/>
      <c r="AP26" s="25">
        <v>45</v>
      </c>
      <c r="AQ26" s="88"/>
      <c r="AR26" s="25"/>
      <c r="AS26" s="88"/>
      <c r="AT26" s="25"/>
      <c r="AU26" s="88"/>
      <c r="AV26" s="91">
        <f t="shared" si="1"/>
        <v>45</v>
      </c>
      <c r="AW26" s="92">
        <f t="shared" si="2"/>
        <v>1</v>
      </c>
      <c r="AX26" s="93"/>
      <c r="AY26" s="94"/>
      <c r="AZ26" s="95">
        <f t="shared" si="3"/>
        <v>0</v>
      </c>
      <c r="BA26" s="96">
        <f t="shared" si="4"/>
        <v>0</v>
      </c>
      <c r="BB26" s="7"/>
      <c r="BC26" s="84"/>
      <c r="BD26" s="84"/>
      <c r="BE26" s="85"/>
      <c r="BF26" s="86"/>
      <c r="BG26" s="56">
        <f t="shared" si="5"/>
        <v>0</v>
      </c>
    </row>
    <row r="27" spans="1:59" s="1" customFormat="1" ht="16.5" thickBot="1" x14ac:dyDescent="0.3">
      <c r="A27" s="26"/>
      <c r="B27" s="27"/>
      <c r="C27" s="28"/>
      <c r="D27" s="29"/>
      <c r="E27" s="30"/>
      <c r="F27" s="30">
        <f>AVERAGEIF(F4:F23,"&gt;0")</f>
        <v>49.75</v>
      </c>
      <c r="G27" s="30"/>
      <c r="H27" s="30"/>
      <c r="I27" s="30"/>
      <c r="J27" s="30">
        <f>AVERAGEIF(J4:J23,"&gt;0")</f>
        <v>54</v>
      </c>
      <c r="K27" s="30"/>
      <c r="L27" s="30">
        <f>AVERAGEIF(L4:L23,"&gt;0")</f>
        <v>51.428571428571431</v>
      </c>
      <c r="M27" s="30"/>
      <c r="N27" s="30">
        <f>AVERAGEIF(N4:N23,"&gt;0")</f>
        <v>48.9</v>
      </c>
      <c r="O27" s="30"/>
      <c r="P27" s="30">
        <f>AVERAGEIF(P4:P23,"&gt;0")</f>
        <v>46.785714285714285</v>
      </c>
      <c r="Q27" s="30"/>
      <c r="R27" s="30">
        <f>AVERAGEIF(R4:R23,"&gt;0")</f>
        <v>48.272727272727273</v>
      </c>
      <c r="S27" s="30"/>
      <c r="T27" s="30">
        <f>AVERAGEIF(T4:T23,"&gt;0")</f>
        <v>50.333333333333336</v>
      </c>
      <c r="U27" s="30"/>
      <c r="V27" s="30">
        <f>AVERAGEIF(V4:V23,"&gt;0")</f>
        <v>49</v>
      </c>
      <c r="W27" s="30"/>
      <c r="X27" s="30">
        <f>AVERAGEIF(X4:X23,"&gt;0")</f>
        <v>46.46153846153846</v>
      </c>
      <c r="Y27" s="30"/>
      <c r="Z27" s="30">
        <f>AVERAGEIF(Z4:Z23,"&gt;0")</f>
        <v>49.53846153846154</v>
      </c>
      <c r="AA27" s="30"/>
      <c r="AB27" s="30">
        <f>AVERAGEIF(AB4:AB23,"&gt;0")</f>
        <v>47.846153846153847</v>
      </c>
      <c r="AC27" s="31"/>
      <c r="AD27" s="32">
        <f>AVERAGEIF(AD4:AD23,"&gt;0")</f>
        <v>46.090909090909093</v>
      </c>
      <c r="AE27" s="33"/>
      <c r="AF27" s="32">
        <f>AVERAGEIF(AF4:AF23,"&gt;0")</f>
        <v>47.230769230769234</v>
      </c>
      <c r="AG27" s="33"/>
      <c r="AH27" s="32">
        <f>AVERAGEIF(AH4:AH23,"&gt;0")</f>
        <v>46.666666666666664</v>
      </c>
      <c r="AI27" s="33"/>
      <c r="AJ27" s="32"/>
      <c r="AK27" s="33"/>
      <c r="AL27" s="32">
        <f>AVERAGEIF(AL4:AL23,"&gt;0")</f>
        <v>49.5</v>
      </c>
      <c r="AM27" s="33"/>
      <c r="AN27" s="32"/>
      <c r="AO27" s="33"/>
      <c r="AP27" s="32">
        <f>AVERAGEIF(AP4:AP23,"&gt;0")</f>
        <v>45.727272727272727</v>
      </c>
      <c r="AQ27" s="33"/>
      <c r="AR27" s="32">
        <f>AVERAGEIF(AR4:AR23,"&gt;0")</f>
        <v>45.272727272727273</v>
      </c>
      <c r="AS27" s="33"/>
      <c r="AT27" s="32">
        <f>AVERAGEIF(AT4:AT23,"&gt;0")</f>
        <v>47.18181818181818</v>
      </c>
      <c r="AU27" s="33"/>
      <c r="AV27" s="34"/>
      <c r="AW27" s="35"/>
      <c r="AX27" s="35"/>
      <c r="AY27" s="35"/>
      <c r="AZ27" s="35"/>
      <c r="BA27" s="35"/>
    </row>
    <row r="28" spans="1:59" x14ac:dyDescent="0.25">
      <c r="C28" s="3" t="s">
        <v>41</v>
      </c>
      <c r="D28" s="97" t="s">
        <v>50</v>
      </c>
      <c r="F28" s="97"/>
      <c r="H28" s="97"/>
      <c r="J28" s="97"/>
      <c r="L28" s="97"/>
      <c r="N28" s="97"/>
      <c r="P28" s="97"/>
      <c r="R28" s="97"/>
      <c r="T28" s="97"/>
      <c r="V28" s="97"/>
      <c r="X28" s="97"/>
      <c r="Z28" s="97"/>
      <c r="AB28" s="97"/>
      <c r="AD28" s="97"/>
      <c r="AF28" s="97"/>
      <c r="AH28" s="97"/>
      <c r="AJ28" s="97"/>
      <c r="AL28" s="97"/>
      <c r="AN28" s="97"/>
      <c r="AP28" s="97"/>
      <c r="AR28" s="97"/>
      <c r="AT28" s="97"/>
    </row>
    <row r="29" spans="1:59" x14ac:dyDescent="0.25">
      <c r="C29" s="4" t="s">
        <v>42</v>
      </c>
      <c r="D29" s="98" t="s">
        <v>51</v>
      </c>
      <c r="F29" s="98"/>
      <c r="H29" s="98"/>
      <c r="J29" s="98"/>
      <c r="L29" s="98"/>
      <c r="N29" s="98"/>
      <c r="P29" s="98"/>
      <c r="R29" s="98"/>
      <c r="T29" s="98"/>
      <c r="V29" s="98"/>
      <c r="X29" s="98"/>
      <c r="Z29" s="98"/>
      <c r="AB29" s="98"/>
      <c r="AD29" s="98"/>
      <c r="AF29" s="98"/>
      <c r="AH29" s="98"/>
      <c r="AJ29" s="98"/>
      <c r="AL29" s="98"/>
      <c r="AN29" s="98"/>
      <c r="AP29" s="98"/>
      <c r="AR29" s="98"/>
      <c r="AT29" s="98"/>
      <c r="AV29" s="2"/>
    </row>
    <row r="30" spans="1:59" x14ac:dyDescent="0.25">
      <c r="C30" s="5" t="s">
        <v>46</v>
      </c>
      <c r="D30" s="99" t="s">
        <v>52</v>
      </c>
      <c r="E30" s="100"/>
      <c r="F30" s="99"/>
      <c r="G30" s="100"/>
      <c r="H30" s="99"/>
      <c r="I30" s="100"/>
      <c r="J30" s="99"/>
      <c r="K30" s="100"/>
      <c r="L30" s="99"/>
      <c r="M30" s="100"/>
      <c r="N30" s="99"/>
      <c r="O30" s="100"/>
      <c r="P30" s="99"/>
      <c r="Q30" s="100"/>
      <c r="R30" s="99"/>
      <c r="S30" s="100"/>
      <c r="T30" s="99"/>
      <c r="U30" s="100"/>
      <c r="V30" s="99"/>
      <c r="W30" s="100"/>
      <c r="X30" s="99"/>
      <c r="Y30" s="100"/>
      <c r="Z30" s="99"/>
      <c r="AA30" s="100"/>
      <c r="AB30" s="99"/>
      <c r="AC30" s="100"/>
      <c r="AD30" s="99"/>
      <c r="AE30" s="100"/>
      <c r="AF30" s="99"/>
      <c r="AG30" s="100"/>
      <c r="AH30" s="99"/>
      <c r="AI30" s="100"/>
      <c r="AJ30" s="99"/>
      <c r="AK30" s="100"/>
      <c r="AL30" s="99"/>
      <c r="AM30" s="100"/>
      <c r="AN30" s="99"/>
      <c r="AO30" s="100"/>
      <c r="AP30" s="99"/>
      <c r="AQ30" s="100"/>
      <c r="AR30" s="99"/>
      <c r="AS30" s="100"/>
      <c r="AT30" s="99"/>
      <c r="AU30" s="100"/>
    </row>
  </sheetData>
  <sortState xmlns:xlrd2="http://schemas.microsoft.com/office/spreadsheetml/2017/richdata2" ref="A4:BG26">
    <sortCondition descending="1" ref="BG4:BG26"/>
    <sortCondition descending="1" ref="BA4:BA26"/>
    <sortCondition descending="1" ref="AZ4:AZ26"/>
  </sortState>
  <mergeCells count="59">
    <mergeCell ref="AH1:AI1"/>
    <mergeCell ref="AH2:AI2"/>
    <mergeCell ref="H1:I1"/>
    <mergeCell ref="H2:I2"/>
    <mergeCell ref="J1:K1"/>
    <mergeCell ref="J2:K2"/>
    <mergeCell ref="T2:U2"/>
    <mergeCell ref="L1:M1"/>
    <mergeCell ref="L2:M2"/>
    <mergeCell ref="N1:O1"/>
    <mergeCell ref="AD1:AE1"/>
    <mergeCell ref="AD2:AE2"/>
    <mergeCell ref="AF1:AG1"/>
    <mergeCell ref="AF2:AG2"/>
    <mergeCell ref="T1:U1"/>
    <mergeCell ref="Z2:AA2"/>
    <mergeCell ref="A1:B3"/>
    <mergeCell ref="C1:C3"/>
    <mergeCell ref="D1:E1"/>
    <mergeCell ref="D2:E2"/>
    <mergeCell ref="F1:G1"/>
    <mergeCell ref="F2:G2"/>
    <mergeCell ref="V1:W1"/>
    <mergeCell ref="Z1:AA1"/>
    <mergeCell ref="AB1:AC1"/>
    <mergeCell ref="V2:W2"/>
    <mergeCell ref="X1:Y1"/>
    <mergeCell ref="X2:Y2"/>
    <mergeCell ref="AB2:AC2"/>
    <mergeCell ref="N2:O2"/>
    <mergeCell ref="P1:Q1"/>
    <mergeCell ref="P2:Q2"/>
    <mergeCell ref="R1:S1"/>
    <mergeCell ref="R2:S2"/>
    <mergeCell ref="BB1:BF1"/>
    <mergeCell ref="BB2:BB3"/>
    <mergeCell ref="BC2:BC3"/>
    <mergeCell ref="BD2:BD3"/>
    <mergeCell ref="BE2:BE3"/>
    <mergeCell ref="BF2:BF3"/>
    <mergeCell ref="BA2:BA3"/>
    <mergeCell ref="AX2:AX3"/>
    <mergeCell ref="AY2:AY3"/>
    <mergeCell ref="AW2:AW3"/>
    <mergeCell ref="AW1:BA1"/>
    <mergeCell ref="AJ1:AK1"/>
    <mergeCell ref="AJ2:AK2"/>
    <mergeCell ref="AL1:AM1"/>
    <mergeCell ref="AL2:AM2"/>
    <mergeCell ref="AZ2:AZ3"/>
    <mergeCell ref="AV1:AV3"/>
    <mergeCell ref="AN1:AO1"/>
    <mergeCell ref="AN2:AO2"/>
    <mergeCell ref="AP1:AQ1"/>
    <mergeCell ref="AP2:AQ2"/>
    <mergeCell ref="AR1:AS1"/>
    <mergeCell ref="AR2:AS2"/>
    <mergeCell ref="AT1:AU1"/>
    <mergeCell ref="AT2:AU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Overall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Hutter</dc:creator>
  <cp:lastModifiedBy>Mark Hutter</cp:lastModifiedBy>
  <cp:lastPrinted>2025-09-24T01:37:46Z</cp:lastPrinted>
  <dcterms:created xsi:type="dcterms:W3CDTF">2025-05-15T01:18:57Z</dcterms:created>
  <dcterms:modified xsi:type="dcterms:W3CDTF">2025-10-02T00:26:10Z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340d3b-fbfb-4e15-bff8-3c144843a4d1_Enabled">
    <vt:lpwstr>true</vt:lpwstr>
  </property>
  <property fmtid="{D5CDD505-2E9C-101B-9397-08002B2CF9AE}" pid="3" name="MSIP_Label_c7340d3b-fbfb-4e15-bff8-3c144843a4d1_SetDate">
    <vt:lpwstr>2025-06-16T15:11:16Z</vt:lpwstr>
  </property>
  <property fmtid="{D5CDD505-2E9C-101B-9397-08002B2CF9AE}" pid="4" name="MSIP_Label_c7340d3b-fbfb-4e15-bff8-3c144843a4d1_Method">
    <vt:lpwstr>Privileged</vt:lpwstr>
  </property>
  <property fmtid="{D5CDD505-2E9C-101B-9397-08002B2CF9AE}" pid="5" name="MSIP_Label_c7340d3b-fbfb-4e15-bff8-3c144843a4d1_Name">
    <vt:lpwstr>Non-Business</vt:lpwstr>
  </property>
  <property fmtid="{D5CDD505-2E9C-101B-9397-08002B2CF9AE}" pid="6" name="MSIP_Label_c7340d3b-fbfb-4e15-bff8-3c144843a4d1_SiteId">
    <vt:lpwstr>c35286b9-d1b3-4008-9a9f-f2005aaaaa30</vt:lpwstr>
  </property>
  <property fmtid="{D5CDD505-2E9C-101B-9397-08002B2CF9AE}" pid="7" name="MSIP_Label_c7340d3b-fbfb-4e15-bff8-3c144843a4d1_ActionId">
    <vt:lpwstr>61766b81-92a9-4ebd-a087-ded9312ea5bd</vt:lpwstr>
  </property>
  <property fmtid="{D5CDD505-2E9C-101B-9397-08002B2CF9AE}" pid="8" name="MSIP_Label_c7340d3b-fbfb-4e15-bff8-3c144843a4d1_ContentBits">
    <vt:lpwstr>0</vt:lpwstr>
  </property>
</Properties>
</file>